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70" windowWidth="11250" windowHeight="5580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'Лист1'!$B$1:$H$202</definedName>
  </definedNames>
  <calcPr fullCalcOnLoad="1" refMode="R1C1"/>
</workbook>
</file>

<file path=xl/sharedStrings.xml><?xml version="1.0" encoding="utf-8"?>
<sst xmlns="http://schemas.openxmlformats.org/spreadsheetml/2006/main" count="530" uniqueCount="172">
  <si>
    <t>расходов местного бюджета муниципальног образования</t>
  </si>
  <si>
    <t>муниципального округа № 22 Санкт-Петербурга</t>
  </si>
  <si>
    <t>Наименование</t>
  </si>
  <si>
    <t>ИТОГО РАСХОДОВ:</t>
  </si>
  <si>
    <t>0102</t>
  </si>
  <si>
    <t>0103</t>
  </si>
  <si>
    <t>0309</t>
  </si>
  <si>
    <t>0707</t>
  </si>
  <si>
    <t>1004</t>
  </si>
  <si>
    <t>0104</t>
  </si>
  <si>
    <t>0801</t>
  </si>
  <si>
    <t>0503</t>
  </si>
  <si>
    <t>0500</t>
  </si>
  <si>
    <t>0700</t>
  </si>
  <si>
    <t>0800</t>
  </si>
  <si>
    <t>0300</t>
  </si>
  <si>
    <t>0100</t>
  </si>
  <si>
    <t>тыс. руб.</t>
  </si>
  <si>
    <t>Резервный фонд местной администрации</t>
  </si>
  <si>
    <t>1000</t>
  </si>
  <si>
    <t>0111</t>
  </si>
  <si>
    <t>0113</t>
  </si>
  <si>
    <t>1202</t>
  </si>
  <si>
    <t>0709</t>
  </si>
  <si>
    <t>1100</t>
  </si>
  <si>
    <t>Расходы на содержание главы муниципального образования</t>
  </si>
  <si>
    <t>Расходы на содержание главы местной администрации (исполнительно-распорядительного органа муниципального образования)</t>
  </si>
  <si>
    <t>Расходы на участие в деятельности и профилактике правонарушений в СПб в формах и порядке, установленных законодательством СПб в рамках муниципальной целевой программы</t>
  </si>
  <si>
    <t>Расходы на  защиту населения и территорий от чрезвычайных ситуаций природного и техногенного характера, гражданской обороне в рамках муниципальной целевой программы</t>
  </si>
  <si>
    <t xml:space="preserve">Расходы на текущий ремонт придомовых территорий, включая проезды и въезды, пешеходные дорожки, организацию дополнительных парковочных мест </t>
  </si>
  <si>
    <t>Расходы на установку, содержание и ремонт ограждений газонов</t>
  </si>
  <si>
    <t>Расходы на установку и содержание МАФ, уличной мебели и хозяйственно-бытового оборудования, необходимого для благоустройства территории МО Пискаревка</t>
  </si>
  <si>
    <t>Расходы на ликвидацию несанкционированных свалок бытовых отходов, мусора и уборку территорий</t>
  </si>
  <si>
    <t>Расходы на работы по компенсационнму озеленению, содержанию территорий зеленых насаждений внутриквартального озеленения, проведению санитарных рубок, реконструкция зеленых насаждений внутриквартального озеленения</t>
  </si>
  <si>
    <t>Расходы на участие  в реализации мер по профилактике дорожно-транспортного травматизма на территории МО Пискаревка в рамках муниципальной целевой программы</t>
  </si>
  <si>
    <t>Расходы на организацию и проведение досуговых мероприятий для детей и подростков, проживающих на территории муниципального образования</t>
  </si>
  <si>
    <t>Расходы на организацию местных и участие в организации  и проведении городских праздничных и иных зрелищных мероприятий</t>
  </si>
  <si>
    <t>Расходы на опубликование муниципальных правовых актов в средствах массовой информации</t>
  </si>
  <si>
    <t>Расходы на создание условий для развития на территории МО массовой физической культуры и спорта</t>
  </si>
  <si>
    <t>1102</t>
  </si>
  <si>
    <t>Массовый спорт</t>
  </si>
  <si>
    <t>Защита населения и территорий от  чрезвычайных ситуаций природного и техногенного характера, гражданская оборона</t>
  </si>
  <si>
    <t>Благоустройство</t>
  </si>
  <si>
    <t>Периодическая печать и издательства</t>
  </si>
  <si>
    <t>Молодежная политика и оздоровление детей</t>
  </si>
  <si>
    <t>Культура</t>
  </si>
  <si>
    <t>Охрана семьи и детства</t>
  </si>
  <si>
    <t>0400</t>
  </si>
  <si>
    <t>0401</t>
  </si>
  <si>
    <t>Общеэкономические вопросы</t>
  </si>
  <si>
    <t>1003</t>
  </si>
  <si>
    <t>СОЦИАЛЬНОЕ ОБЕСПЕЧЕНИЕ НАСЕЛЕНИЯ</t>
  </si>
  <si>
    <t>Расходы на предоставление доплат к пенсии лицам, замещавшим муниципальные должности муниципальной службы</t>
  </si>
  <si>
    <t>Расходы на создание зон отыха, в том числе обустройство, содержание и уборку территорий детских и спортивных площадок</t>
  </si>
  <si>
    <t>0705</t>
  </si>
  <si>
    <t>Расходы на профессиональную подготовку, переподготовку и повышение квалификации</t>
  </si>
  <si>
    <t>Связь и информатика</t>
  </si>
  <si>
    <t>0410</t>
  </si>
  <si>
    <t>Расходы, связанные с функционированием информационно-технической системы</t>
  </si>
  <si>
    <t>Расходы на выплату денежной компенсации депутатам МС, осуществляющим свои полномочия на непостоянной основе</t>
  </si>
  <si>
    <t>Расходы на организацию и проведение досуговых мероприятий для жителей МО Пискаревка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</si>
  <si>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МСУ, а также муниципальных  служащих и работников муниципальных учреждений</t>
  </si>
  <si>
    <t>Код раздела, подраздела</t>
  </si>
  <si>
    <t>Код целевой статьи</t>
  </si>
  <si>
    <t>Другие вопросы в области образования</t>
  </si>
  <si>
    <t xml:space="preserve">Распределение бюджетных ассигнований </t>
  </si>
  <si>
    <t>Код вида расходов (группа)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</si>
  <si>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</si>
  <si>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</si>
  <si>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300</t>
  </si>
  <si>
    <t>Социальное обеспечение и иные выплаты населению</t>
  </si>
  <si>
    <t>200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</si>
  <si>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</si>
  <si>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</si>
  <si>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</si>
  <si>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>1. ОБЩЕГОСУДАРСТВЕННЫЕ ВОПРОСЫ</t>
  </si>
  <si>
    <t>2. НАЦИОНАЛЬНАЯ БЕЗОПАСНОСТЬ И ПРАВООХРАНИТЕЛЬНАЯ ДЕЯТЕЛЬНОСТЬ</t>
  </si>
  <si>
    <t>3. НАЦИОНАЛЬНАЯ ЭКОНОМИКА</t>
  </si>
  <si>
    <t>4.  ЖИЛИЩНО-КОММУНАЛЬНОЕ ХОЗЯЙСТВО</t>
  </si>
  <si>
    <t>5. ОБРАЗОВАНИЕ</t>
  </si>
  <si>
    <t>6. КУЛЬТУРА, КИНЕМАТОГРАФИЯ</t>
  </si>
  <si>
    <t xml:space="preserve"> 7. СОЦИАЛЬНАЯ ПОЛИТИКА</t>
  </si>
  <si>
    <t>8. ФИЗИЧЕСКАЯ КУЛЬТУРА И СПОРТ</t>
  </si>
  <si>
    <t>9. Средства массовой информации</t>
  </si>
  <si>
    <t>120</t>
  </si>
  <si>
    <t>Расходы на выплаты персоналу государственных (муниципальных) органов</t>
  </si>
  <si>
    <t>1.1. Функционирование высшего должностного лица  субъекта Российской Федерации и муниципального образования</t>
  </si>
  <si>
    <t>1.2.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</si>
  <si>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1.3. 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 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</si>
  <si>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</si>
  <si>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</si>
  <si>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</si>
  <si>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</si>
  <si>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</si>
  <si>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</si>
  <si>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310</t>
  </si>
  <si>
    <t>Публичные нормативные социальные выплаты гражданам</t>
  </si>
  <si>
    <t>Расходы на оплату восстановительной стоимости за ущерб, наносимый зеленому фонду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</si>
  <si>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 из бюджета Санкт-Петербурга</t>
  </si>
  <si>
    <t>Расходы на исполнение государственного полномочия Санкт-Петербурга по составлению протоколов об административных правонарушениях 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</si>
  <si>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</si>
  <si>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</si>
  <si>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проведение мероприятий по военно-патриотическому воспитанию граждан</t>
  </si>
  <si>
    <t>Расходы на организацию  и участиев профилактике терроризма и экстремизма на территории МО Пискаревка в рамках муниципальной программы</t>
  </si>
  <si>
    <t>1.4. Резервные фонды</t>
  </si>
  <si>
    <t>1.5. Другие общегосударственные вопросы</t>
  </si>
  <si>
    <t>Расходы на участие  в реализации мер по профилактике дорожно-транспортного травматизма на территории МО Пискаревка в рамках муниципальной программы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</si>
  <si>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</si>
  <si>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7710120</t>
  </si>
  <si>
    <t>7720120</t>
  </si>
  <si>
    <t>Расходы на содержание аппарата представительного органа муниципального образования</t>
  </si>
  <si>
    <t>7730120</t>
  </si>
  <si>
    <t>Расходы на обеспечение аппарата представительного органа муниципального образования</t>
  </si>
  <si>
    <t>7740240</t>
  </si>
  <si>
    <t>Расходы на уплату налогов, сборов и иных платежей по муниципальному совету</t>
  </si>
  <si>
    <t>7750850</t>
  </si>
  <si>
    <t>8810120</t>
  </si>
  <si>
    <t>Расходы на содержание аппарата местной администрации</t>
  </si>
  <si>
    <t>8820120</t>
  </si>
  <si>
    <t>Расходы на обеспечение аппарата местной администрации</t>
  </si>
  <si>
    <t>8830240</t>
  </si>
  <si>
    <t>Расходы на уплату налогов, сборов и иных платежей по местной администрации</t>
  </si>
  <si>
    <t>8840850</t>
  </si>
  <si>
    <t>8918010</t>
  </si>
  <si>
    <t>8850870</t>
  </si>
  <si>
    <t>8860240</t>
  </si>
  <si>
    <t>7760850</t>
  </si>
  <si>
    <t>0100240</t>
  </si>
  <si>
    <t>0200240</t>
  </si>
  <si>
    <t>0300240</t>
  </si>
  <si>
    <t>0400240</t>
  </si>
  <si>
    <t>0500810</t>
  </si>
  <si>
    <t>Расходы на временное трудоустройство несовершеннолетних в возрасте от 14 до 18 лет в свободное отучебы время и безработных граждан, испытывающих трудности в поисках работы</t>
  </si>
  <si>
    <t>8870240</t>
  </si>
  <si>
    <t>0610240</t>
  </si>
  <si>
    <t>0620240</t>
  </si>
  <si>
    <t>0630240</t>
  </si>
  <si>
    <t>0640240</t>
  </si>
  <si>
    <t>0650240</t>
  </si>
  <si>
    <t>0660240</t>
  </si>
  <si>
    <t>8880240</t>
  </si>
  <si>
    <t>0700240</t>
  </si>
  <si>
    <t>0800240</t>
  </si>
  <si>
    <t>0900240</t>
  </si>
  <si>
    <t>1000240</t>
  </si>
  <si>
    <t>8928031</t>
  </si>
  <si>
    <t>8938032</t>
  </si>
  <si>
    <t>8948033</t>
  </si>
  <si>
    <t>1100240</t>
  </si>
  <si>
    <t>1200240</t>
  </si>
  <si>
    <t>Расходы на создание зон отдыха, в том числе обустройство, содержание и уборку территорий детских и спортивных площадок (кредиторская задолженность за 2014 год)</t>
  </si>
  <si>
    <t>0640241</t>
  </si>
  <si>
    <t>Расходы на возмещение вреда, причиненного гражданину в результате бездействия органов местного самоуправления</t>
  </si>
  <si>
    <t>8950290</t>
  </si>
  <si>
    <t>Социальные выплаы гражданам, кроме публичных нормативных социальных выплат</t>
  </si>
  <si>
    <t>320</t>
  </si>
  <si>
    <t>Расходы на проведение мероприятий по военно-патриотическому воспитанию граждан (издание 9-й книги "Память сердца")</t>
  </si>
  <si>
    <t>8890310</t>
  </si>
  <si>
    <t>0700242</t>
  </si>
  <si>
    <t>МО Пискаревка</t>
  </si>
  <si>
    <t>870</t>
  </si>
  <si>
    <t>Резервные средства</t>
  </si>
  <si>
    <t>местного бюджета внутригородского муниципального образования Санкт-Петербурга муниципальный округ Пискаревка за 1 полугодие 2015 года</t>
  </si>
  <si>
    <t>Исполнено за 1 полугодие 2015 года</t>
  </si>
  <si>
    <t>% исполнения</t>
  </si>
  <si>
    <t>Приложение № 3</t>
  </si>
  <si>
    <t>Сумма, утвержденная на 2015 год</t>
  </si>
  <si>
    <t>И.В.Калиниченко</t>
  </si>
  <si>
    <t>к Постановлению местной администрации</t>
  </si>
  <si>
    <t xml:space="preserve">                        Глава</t>
  </si>
  <si>
    <t xml:space="preserve">                        местной администрации</t>
  </si>
  <si>
    <t>от  08 сентября 2015 года № 57-э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</si>
</sst>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&quot;р.&quot;"/>
    <numFmt numFmtId="167" formatCode="0.000000000000000000000"/>
    <numFmt numFmtId="168" formatCode="[$-FC19]d\ mmmm\ yyyy\ &quot;г.&quot;"/>
    <numFmt numFmtId="169" formatCode="00000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&quot;р.&quot;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70" fontId="0" fillId="0" borderId="0" xfId="0" applyNumberFormat="1" applyFill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4" borderId="0" xfId="0" applyFont="1" applyFill="1" applyBorder="1" applyAlignment="1">
      <alignment horizontal="left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170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/>
    </xf>
    <xf numFmtId="170" fontId="5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17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1" fillId="0" borderId="10" xfId="0" applyNumberFormat="1" applyFont="1" applyFill="1" applyBorder="1" applyAlignment="1">
      <alignment horizontal="center" wrapText="1" shrinkToFit="1"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/>
    </xf>
    <xf numFmtId="170" fontId="12" fillId="0" borderId="10" xfId="0" applyNumberFormat="1" applyFont="1" applyFill="1" applyBorder="1" applyAlignment="1">
      <alignment horizontal="center"/>
    </xf>
    <xf numFmtId="170" fontId="11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170" fontId="11" fillId="0" borderId="10" xfId="0" applyNumberFormat="1" applyFont="1" applyFill="1" applyBorder="1" applyAlignment="1">
      <alignment horizontal="center" shrinkToFit="1"/>
    </xf>
    <xf numFmtId="170" fontId="12" fillId="0" borderId="10" xfId="0" applyNumberFormat="1" applyFont="1" applyFill="1" applyBorder="1" applyAlignment="1">
      <alignment horizontal="center" shrinkToFit="1"/>
    </xf>
    <xf numFmtId="170" fontId="11" fillId="0" borderId="10" xfId="0" applyNumberFormat="1" applyFont="1" applyFill="1" applyBorder="1" applyAlignment="1">
      <alignment horizontal="right" shrinkToFit="1"/>
    </xf>
    <xf numFmtId="49" fontId="53" fillId="0" borderId="10" xfId="0" applyNumberFormat="1" applyFont="1" applyFill="1" applyBorder="1" applyAlignment="1">
      <alignment horizontal="center"/>
    </xf>
    <xf numFmtId="170" fontId="53" fillId="0" borderId="10" xfId="0" applyNumberFormat="1" applyFont="1" applyFill="1" applyBorder="1" applyAlignment="1">
      <alignment horizontal="center" shrinkToFit="1"/>
    </xf>
    <xf numFmtId="164" fontId="12" fillId="0" borderId="10" xfId="0" applyNumberFormat="1" applyFont="1" applyFill="1" applyBorder="1" applyAlignment="1">
      <alignment horizontal="right" wrapText="1"/>
    </xf>
    <xf numFmtId="0" fontId="11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1" fontId="11" fillId="0" borderId="0" xfId="0" applyNumberFormat="1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wrapText="1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170" fontId="14" fillId="0" borderId="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wrapText="1"/>
    </xf>
    <xf numFmtId="2" fontId="12" fillId="0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 wrapText="1"/>
    </xf>
    <xf numFmtId="170" fontId="55" fillId="0" borderId="10" xfId="0" applyNumberFormat="1" applyFont="1" applyFill="1" applyBorder="1" applyAlignment="1">
      <alignment horizontal="center"/>
    </xf>
    <xf numFmtId="170" fontId="53" fillId="0" borderId="10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 horizontal="left" wrapText="1"/>
    </xf>
    <xf numFmtId="3" fontId="11" fillId="0" borderId="1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wrapText="1"/>
    </xf>
    <xf numFmtId="0" fontId="11" fillId="0" borderId="10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09"/>
  <sheetViews>
    <sheetView tabSelected="1" zoomScale="95" zoomScaleNormal="95" zoomScaleSheetLayoutView="100" zoomScalePageLayoutView="0" workbookViewId="0" topLeftCell="B1">
      <selection activeCell="F12" sqref="F12"/>
    </sheetView>
  </sheetViews>
  <sheetFormatPr defaultColWidth="9.00390625" defaultRowHeight="12.75"/>
  <cols>
    <col min="1" max="1" width="4.625" style="0" hidden="1" customWidth="1"/>
    <col min="2" max="2" width="35.75390625" style="29" customWidth="1"/>
    <col min="3" max="3" width="9.625" style="30" customWidth="1"/>
    <col min="4" max="4" width="10.375" style="31" customWidth="1"/>
    <col min="5" max="5" width="14.125" style="31" customWidth="1"/>
    <col min="6" max="6" width="15.25390625" style="33" customWidth="1"/>
    <col min="7" max="7" width="21.125" style="24" customWidth="1"/>
    <col min="8" max="8" width="17.875" style="24" customWidth="1"/>
    <col min="9" max="16384" width="9.125" style="3" customWidth="1"/>
  </cols>
  <sheetData>
    <row r="1" spans="2:8" ht="15.75" customHeight="1">
      <c r="B1" s="60"/>
      <c r="C1" s="61"/>
      <c r="D1" s="61"/>
      <c r="E1" s="62"/>
      <c r="G1" s="75" t="s">
        <v>165</v>
      </c>
      <c r="H1" s="75"/>
    </row>
    <row r="2" spans="2:8" ht="15.75" customHeight="1">
      <c r="B2" s="60"/>
      <c r="C2" s="61"/>
      <c r="D2" s="75" t="s">
        <v>168</v>
      </c>
      <c r="E2" s="75"/>
      <c r="F2" s="75"/>
      <c r="G2" s="75"/>
      <c r="H2" s="75"/>
    </row>
    <row r="3" spans="2:8" ht="13.5" customHeight="1">
      <c r="B3" s="75" t="s">
        <v>159</v>
      </c>
      <c r="C3" s="75"/>
      <c r="D3" s="75"/>
      <c r="E3" s="75"/>
      <c r="F3" s="75"/>
      <c r="G3" s="75"/>
      <c r="H3" s="75"/>
    </row>
    <row r="4" spans="2:8" ht="13.5" customHeight="1">
      <c r="B4" s="76" t="s">
        <v>171</v>
      </c>
      <c r="C4" s="76"/>
      <c r="D4" s="76"/>
      <c r="E4" s="76"/>
      <c r="F4" s="76"/>
      <c r="G4" s="76"/>
      <c r="H4" s="76"/>
    </row>
    <row r="5" spans="2:8" ht="17.25" customHeight="1">
      <c r="B5" s="77" t="s">
        <v>65</v>
      </c>
      <c r="C5" s="77"/>
      <c r="D5" s="77"/>
      <c r="E5" s="77"/>
      <c r="F5" s="77"/>
      <c r="G5" s="77"/>
      <c r="H5" s="77"/>
    </row>
    <row r="6" spans="2:8" ht="27.75" customHeight="1">
      <c r="B6" s="77" t="s">
        <v>162</v>
      </c>
      <c r="C6" s="77"/>
      <c r="D6" s="77"/>
      <c r="E6" s="77"/>
      <c r="F6" s="77"/>
      <c r="G6" s="77"/>
      <c r="H6" s="77"/>
    </row>
    <row r="7" spans="2:8" ht="13.5" customHeight="1">
      <c r="B7" s="55"/>
      <c r="C7" s="34"/>
      <c r="D7" s="34"/>
      <c r="E7" s="34"/>
      <c r="F7" s="35" t="s">
        <v>17</v>
      </c>
      <c r="G7" s="56"/>
      <c r="H7" s="35"/>
    </row>
    <row r="8" spans="1:8" ht="36.75" customHeight="1">
      <c r="A8" s="1" t="s">
        <v>0</v>
      </c>
      <c r="B8" s="80" t="s">
        <v>2</v>
      </c>
      <c r="C8" s="80" t="s">
        <v>62</v>
      </c>
      <c r="D8" s="80" t="s">
        <v>63</v>
      </c>
      <c r="E8" s="80" t="s">
        <v>66</v>
      </c>
      <c r="F8" s="81" t="s">
        <v>166</v>
      </c>
      <c r="G8" s="57" t="s">
        <v>163</v>
      </c>
      <c r="H8" s="57" t="s">
        <v>164</v>
      </c>
    </row>
    <row r="9" spans="1:20" ht="21" customHeight="1" hidden="1">
      <c r="A9" s="1" t="s">
        <v>1</v>
      </c>
      <c r="B9" s="80"/>
      <c r="C9" s="80"/>
      <c r="D9" s="80"/>
      <c r="E9" s="80"/>
      <c r="F9" s="81"/>
      <c r="G9" s="37"/>
      <c r="H9" s="37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0.75" customHeight="1" hidden="1" thickTop="1">
      <c r="A10" s="1"/>
      <c r="B10" s="38"/>
      <c r="C10" s="39"/>
      <c r="D10" s="39"/>
      <c r="E10" s="39"/>
      <c r="F10" s="40"/>
      <c r="G10" s="39"/>
      <c r="H10" s="39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s="20" customFormat="1" ht="27.75" customHeight="1">
      <c r="A11" s="19"/>
      <c r="B11" s="64" t="s">
        <v>75</v>
      </c>
      <c r="C11" s="42" t="s">
        <v>16</v>
      </c>
      <c r="D11" s="39"/>
      <c r="E11" s="39"/>
      <c r="F11" s="40">
        <f>F12+F17+F32+F52+F57</f>
        <v>21190.800000000003</v>
      </c>
      <c r="G11" s="40">
        <f>G12+G17+G32+G52+G57</f>
        <v>10589</v>
      </c>
      <c r="H11" s="74">
        <f>G11/F11%</f>
        <v>49.96979821431942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9" s="10" customFormat="1" ht="34.5" customHeight="1">
      <c r="A12" s="2"/>
      <c r="B12" s="38" t="s">
        <v>86</v>
      </c>
      <c r="C12" s="42" t="s">
        <v>4</v>
      </c>
      <c r="D12" s="42"/>
      <c r="E12" s="42"/>
      <c r="F12" s="40">
        <f aca="true" t="shared" si="0" ref="F12:G14">F13</f>
        <v>1117.2</v>
      </c>
      <c r="G12" s="40">
        <f t="shared" si="0"/>
        <v>613.6</v>
      </c>
      <c r="H12" s="74">
        <f aca="true" t="shared" si="1" ref="H12:H75">G12/F12%</f>
        <v>54.92302184031507</v>
      </c>
      <c r="I12" s="14"/>
    </row>
    <row r="13" spans="1:8" s="10" customFormat="1" ht="24">
      <c r="A13" s="2"/>
      <c r="B13" s="38" t="s">
        <v>25</v>
      </c>
      <c r="C13" s="42" t="s">
        <v>4</v>
      </c>
      <c r="D13" s="42" t="s">
        <v>108</v>
      </c>
      <c r="E13" s="42"/>
      <c r="F13" s="41">
        <f t="shared" si="0"/>
        <v>1117.2</v>
      </c>
      <c r="G13" s="41">
        <f t="shared" si="0"/>
        <v>613.6</v>
      </c>
      <c r="H13" s="74">
        <f t="shared" si="1"/>
        <v>54.92302184031507</v>
      </c>
    </row>
    <row r="14" spans="1:8" s="10" customFormat="1" ht="72" customHeight="1">
      <c r="A14" s="2"/>
      <c r="B14" s="43" t="s">
        <v>68</v>
      </c>
      <c r="C14" s="42" t="s">
        <v>4</v>
      </c>
      <c r="D14" s="42" t="s">
        <v>108</v>
      </c>
      <c r="E14" s="42" t="s">
        <v>67</v>
      </c>
      <c r="F14" s="41">
        <f t="shared" si="0"/>
        <v>1117.2</v>
      </c>
      <c r="G14" s="41">
        <f t="shared" si="0"/>
        <v>613.6</v>
      </c>
      <c r="H14" s="74">
        <f t="shared" si="1"/>
        <v>54.92302184031507</v>
      </c>
    </row>
    <row r="15" spans="1:8" s="10" customFormat="1" ht="24.75" customHeight="1">
      <c r="A15" s="2"/>
      <c r="B15" s="43" t="s">
        <v>85</v>
      </c>
      <c r="C15" s="42" t="s">
        <v>4</v>
      </c>
      <c r="D15" s="42" t="s">
        <v>108</v>
      </c>
      <c r="E15" s="42" t="s">
        <v>84</v>
      </c>
      <c r="F15" s="41">
        <v>1117.2</v>
      </c>
      <c r="G15" s="41">
        <v>613.6</v>
      </c>
      <c r="H15" s="74">
        <f t="shared" si="1"/>
        <v>54.92302184031507</v>
      </c>
    </row>
    <row r="16" spans="1:8" s="10" customFormat="1" ht="20.25" customHeight="1">
      <c r="A16" s="2"/>
      <c r="B16" s="43"/>
      <c r="C16" s="42"/>
      <c r="D16" s="42"/>
      <c r="E16" s="42"/>
      <c r="F16" s="41"/>
      <c r="G16" s="41"/>
      <c r="H16" s="74"/>
    </row>
    <row r="17" spans="1:8" s="10" customFormat="1" ht="58.5" customHeight="1">
      <c r="A17" s="2"/>
      <c r="B17" s="38" t="s">
        <v>87</v>
      </c>
      <c r="C17" s="42" t="s">
        <v>5</v>
      </c>
      <c r="D17" s="42"/>
      <c r="E17" s="42"/>
      <c r="F17" s="40">
        <f>F22+F18</f>
        <v>3975.1000000000004</v>
      </c>
      <c r="G17" s="40">
        <f>G22+G18</f>
        <v>1639.9</v>
      </c>
      <c r="H17" s="74">
        <f t="shared" si="1"/>
        <v>41.25430806772157</v>
      </c>
    </row>
    <row r="18" spans="1:8" s="10" customFormat="1" ht="35.25" customHeight="1">
      <c r="A18" s="2"/>
      <c r="B18" s="38" t="s">
        <v>59</v>
      </c>
      <c r="C18" s="42" t="s">
        <v>5</v>
      </c>
      <c r="D18" s="42" t="s">
        <v>109</v>
      </c>
      <c r="E18" s="42"/>
      <c r="F18" s="41">
        <f>F19</f>
        <v>132.3</v>
      </c>
      <c r="G18" s="41">
        <f>G19</f>
        <v>66.2</v>
      </c>
      <c r="H18" s="74">
        <f t="shared" si="1"/>
        <v>50.03779289493575</v>
      </c>
    </row>
    <row r="19" spans="1:9" s="10" customFormat="1" ht="74.25" customHeight="1">
      <c r="A19" s="2"/>
      <c r="B19" s="43" t="s">
        <v>68</v>
      </c>
      <c r="C19" s="42" t="s">
        <v>5</v>
      </c>
      <c r="D19" s="42" t="s">
        <v>109</v>
      </c>
      <c r="E19" s="42" t="s">
        <v>67</v>
      </c>
      <c r="F19" s="41">
        <f>F20</f>
        <v>132.3</v>
      </c>
      <c r="G19" s="41">
        <f>G20</f>
        <v>66.2</v>
      </c>
      <c r="H19" s="74">
        <f t="shared" si="1"/>
        <v>50.03779289493575</v>
      </c>
      <c r="I19" s="14"/>
    </row>
    <row r="20" spans="1:8" s="10" customFormat="1" ht="26.25" customHeight="1">
      <c r="A20" s="2"/>
      <c r="B20" s="43" t="s">
        <v>85</v>
      </c>
      <c r="C20" s="42" t="s">
        <v>5</v>
      </c>
      <c r="D20" s="42" t="s">
        <v>109</v>
      </c>
      <c r="E20" s="42" t="s">
        <v>84</v>
      </c>
      <c r="F20" s="41">
        <v>132.3</v>
      </c>
      <c r="G20" s="41">
        <v>66.2</v>
      </c>
      <c r="H20" s="74">
        <f t="shared" si="1"/>
        <v>50.03779289493575</v>
      </c>
    </row>
    <row r="21" spans="1:8" s="10" customFormat="1" ht="24" customHeight="1">
      <c r="A21" s="2"/>
      <c r="B21" s="43"/>
      <c r="C21" s="42"/>
      <c r="D21" s="42"/>
      <c r="E21" s="42"/>
      <c r="F21" s="41"/>
      <c r="G21" s="41"/>
      <c r="H21" s="74"/>
    </row>
    <row r="22" spans="1:8" s="10" customFormat="1" ht="38.25" customHeight="1">
      <c r="A22" s="2"/>
      <c r="B22" s="38" t="s">
        <v>110</v>
      </c>
      <c r="C22" s="42" t="s">
        <v>5</v>
      </c>
      <c r="D22" s="42" t="s">
        <v>111</v>
      </c>
      <c r="E22" s="42"/>
      <c r="F22" s="41">
        <f>F23+F26+F29</f>
        <v>3842.8</v>
      </c>
      <c r="G22" s="41">
        <f>G23+G26+G29</f>
        <v>1573.7</v>
      </c>
      <c r="H22" s="74">
        <f t="shared" si="1"/>
        <v>40.95191006557718</v>
      </c>
    </row>
    <row r="23" spans="1:8" s="10" customFormat="1" ht="73.5" customHeight="1">
      <c r="A23" s="2"/>
      <c r="B23" s="43" t="s">
        <v>68</v>
      </c>
      <c r="C23" s="42" t="s">
        <v>5</v>
      </c>
      <c r="D23" s="42" t="s">
        <v>111</v>
      </c>
      <c r="E23" s="42" t="s">
        <v>67</v>
      </c>
      <c r="F23" s="41">
        <f>F24</f>
        <v>3011</v>
      </c>
      <c r="G23" s="41">
        <f>G24</f>
        <v>1284.9</v>
      </c>
      <c r="H23" s="74">
        <f t="shared" si="1"/>
        <v>42.67353038857523</v>
      </c>
    </row>
    <row r="24" spans="1:8" s="10" customFormat="1" ht="25.5" customHeight="1">
      <c r="A24" s="2"/>
      <c r="B24" s="43" t="s">
        <v>85</v>
      </c>
      <c r="C24" s="42" t="s">
        <v>5</v>
      </c>
      <c r="D24" s="42" t="s">
        <v>111</v>
      </c>
      <c r="E24" s="42" t="s">
        <v>84</v>
      </c>
      <c r="F24" s="41">
        <v>3011</v>
      </c>
      <c r="G24" s="41">
        <v>1284.9</v>
      </c>
      <c r="H24" s="74">
        <f t="shared" si="1"/>
        <v>42.67353038857523</v>
      </c>
    </row>
    <row r="25" spans="1:8" s="10" customFormat="1" ht="33.75" customHeight="1">
      <c r="A25" s="2"/>
      <c r="B25" s="38" t="s">
        <v>112</v>
      </c>
      <c r="C25" s="42" t="s">
        <v>5</v>
      </c>
      <c r="D25" s="42" t="s">
        <v>113</v>
      </c>
      <c r="E25" s="42"/>
      <c r="F25" s="41">
        <f>F26</f>
        <v>829.8</v>
      </c>
      <c r="G25" s="41">
        <f>G26</f>
        <v>288.2</v>
      </c>
      <c r="H25" s="74">
        <f t="shared" si="1"/>
        <v>34.73126054470956</v>
      </c>
    </row>
    <row r="26" spans="1:8" s="10" customFormat="1" ht="24">
      <c r="A26" s="2"/>
      <c r="B26" s="43" t="s">
        <v>73</v>
      </c>
      <c r="C26" s="42" t="s">
        <v>5</v>
      </c>
      <c r="D26" s="42" t="s">
        <v>113</v>
      </c>
      <c r="E26" s="42" t="s">
        <v>71</v>
      </c>
      <c r="F26" s="41">
        <f>F27</f>
        <v>829.8</v>
      </c>
      <c r="G26" s="41">
        <f>G27</f>
        <v>288.2</v>
      </c>
      <c r="H26" s="74">
        <f t="shared" si="1"/>
        <v>34.73126054470956</v>
      </c>
    </row>
    <row r="27" spans="1:8" s="10" customFormat="1" ht="35.25" customHeight="1">
      <c r="A27" s="2"/>
      <c r="B27" s="43" t="s">
        <v>91</v>
      </c>
      <c r="C27" s="42" t="s">
        <v>5</v>
      </c>
      <c r="D27" s="42" t="s">
        <v>113</v>
      </c>
      <c r="E27" s="42" t="s">
        <v>89</v>
      </c>
      <c r="F27" s="41">
        <v>829.8</v>
      </c>
      <c r="G27" s="41">
        <v>288.2</v>
      </c>
      <c r="H27" s="74">
        <f t="shared" si="1"/>
        <v>34.73126054470956</v>
      </c>
    </row>
    <row r="28" spans="1:8" s="10" customFormat="1" ht="22.5" customHeight="1">
      <c r="A28" s="2"/>
      <c r="B28" s="38" t="s">
        <v>114</v>
      </c>
      <c r="C28" s="42" t="s">
        <v>5</v>
      </c>
      <c r="D28" s="42" t="s">
        <v>115</v>
      </c>
      <c r="E28" s="42"/>
      <c r="F28" s="41">
        <f>F29</f>
        <v>2</v>
      </c>
      <c r="G28" s="41">
        <f>G29</f>
        <v>0.6</v>
      </c>
      <c r="H28" s="74">
        <f t="shared" si="1"/>
        <v>30</v>
      </c>
    </row>
    <row r="29" spans="1:8" s="10" customFormat="1" ht="16.5" customHeight="1">
      <c r="A29" s="2"/>
      <c r="B29" s="43" t="s">
        <v>74</v>
      </c>
      <c r="C29" s="42" t="s">
        <v>5</v>
      </c>
      <c r="D29" s="42" t="s">
        <v>115</v>
      </c>
      <c r="E29" s="42" t="s">
        <v>72</v>
      </c>
      <c r="F29" s="41">
        <f>F30</f>
        <v>2</v>
      </c>
      <c r="G29" s="41">
        <f>G30</f>
        <v>0.6</v>
      </c>
      <c r="H29" s="74">
        <f t="shared" si="1"/>
        <v>30</v>
      </c>
    </row>
    <row r="30" spans="1:8" s="10" customFormat="1" ht="15.75" customHeight="1">
      <c r="A30" s="2"/>
      <c r="B30" s="43" t="s">
        <v>92</v>
      </c>
      <c r="C30" s="42" t="s">
        <v>5</v>
      </c>
      <c r="D30" s="42" t="s">
        <v>115</v>
      </c>
      <c r="E30" s="42" t="s">
        <v>90</v>
      </c>
      <c r="F30" s="41">
        <v>2</v>
      </c>
      <c r="G30" s="41">
        <v>0.6</v>
      </c>
      <c r="H30" s="74">
        <f t="shared" si="1"/>
        <v>30</v>
      </c>
    </row>
    <row r="31" spans="1:8" s="10" customFormat="1" ht="21.75" customHeight="1">
      <c r="A31" s="2"/>
      <c r="B31" s="43"/>
      <c r="C31" s="42"/>
      <c r="D31" s="42"/>
      <c r="E31" s="42"/>
      <c r="F31" s="41"/>
      <c r="G31" s="41"/>
      <c r="H31" s="74"/>
    </row>
    <row r="32" spans="1:8" s="10" customFormat="1" ht="59.25" customHeight="1">
      <c r="A32" s="2"/>
      <c r="B32" s="38" t="s">
        <v>88</v>
      </c>
      <c r="C32" s="42" t="s">
        <v>9</v>
      </c>
      <c r="D32" s="42"/>
      <c r="E32" s="42"/>
      <c r="F32" s="40">
        <f>F34+F38+F48+F41+F44</f>
        <v>13883.300000000001</v>
      </c>
      <c r="G32" s="40">
        <f>G34+G38+G48+G41+G44</f>
        <v>6194.7</v>
      </c>
      <c r="H32" s="74">
        <f t="shared" si="1"/>
        <v>44.61979500551022</v>
      </c>
    </row>
    <row r="33" spans="1:8" s="10" customFormat="1" ht="20.25" customHeight="1">
      <c r="A33" s="2"/>
      <c r="B33" s="38"/>
      <c r="C33" s="42"/>
      <c r="D33" s="42"/>
      <c r="E33" s="42"/>
      <c r="F33" s="40"/>
      <c r="G33" s="40"/>
      <c r="H33" s="74"/>
    </row>
    <row r="34" spans="1:8" s="10" customFormat="1" ht="48">
      <c r="A34" s="2"/>
      <c r="B34" s="38" t="s">
        <v>26</v>
      </c>
      <c r="C34" s="42" t="s">
        <v>9</v>
      </c>
      <c r="D34" s="42" t="s">
        <v>116</v>
      </c>
      <c r="E34" s="42"/>
      <c r="F34" s="41">
        <f>F35</f>
        <v>1117.2</v>
      </c>
      <c r="G34" s="41">
        <f>G35</f>
        <v>507.2</v>
      </c>
      <c r="H34" s="74">
        <f t="shared" si="1"/>
        <v>45.39921231650555</v>
      </c>
    </row>
    <row r="35" spans="1:8" s="10" customFormat="1" ht="72.75" customHeight="1">
      <c r="A35" s="2"/>
      <c r="B35" s="43" t="s">
        <v>68</v>
      </c>
      <c r="C35" s="42" t="s">
        <v>9</v>
      </c>
      <c r="D35" s="42" t="s">
        <v>116</v>
      </c>
      <c r="E35" s="42" t="s">
        <v>67</v>
      </c>
      <c r="F35" s="41">
        <f>F36</f>
        <v>1117.2</v>
      </c>
      <c r="G35" s="41">
        <f>G36</f>
        <v>507.2</v>
      </c>
      <c r="H35" s="74">
        <f t="shared" si="1"/>
        <v>45.39921231650555</v>
      </c>
    </row>
    <row r="36" spans="1:8" s="10" customFormat="1" ht="25.5" customHeight="1">
      <c r="A36" s="2"/>
      <c r="B36" s="43" t="s">
        <v>85</v>
      </c>
      <c r="C36" s="42" t="s">
        <v>9</v>
      </c>
      <c r="D36" s="42" t="s">
        <v>116</v>
      </c>
      <c r="E36" s="42" t="s">
        <v>84</v>
      </c>
      <c r="F36" s="41">
        <v>1117.2</v>
      </c>
      <c r="G36" s="41">
        <v>507.2</v>
      </c>
      <c r="H36" s="74">
        <f t="shared" si="1"/>
        <v>45.39921231650555</v>
      </c>
    </row>
    <row r="37" spans="1:8" s="10" customFormat="1" ht="25.5" customHeight="1">
      <c r="A37" s="2"/>
      <c r="B37" s="43"/>
      <c r="C37" s="42"/>
      <c r="D37" s="42"/>
      <c r="E37" s="42"/>
      <c r="F37" s="41"/>
      <c r="G37" s="41"/>
      <c r="H37" s="74"/>
    </row>
    <row r="38" spans="1:8" s="10" customFormat="1" ht="25.5" customHeight="1">
      <c r="A38" s="9"/>
      <c r="B38" s="38" t="s">
        <v>117</v>
      </c>
      <c r="C38" s="42" t="s">
        <v>9</v>
      </c>
      <c r="D38" s="42" t="s">
        <v>118</v>
      </c>
      <c r="E38" s="42"/>
      <c r="F38" s="41">
        <f>F39</f>
        <v>10807</v>
      </c>
      <c r="G38" s="41">
        <f>G39</f>
        <v>4830.6</v>
      </c>
      <c r="H38" s="74">
        <f t="shared" si="1"/>
        <v>44.69880632923106</v>
      </c>
    </row>
    <row r="39" spans="1:8" s="10" customFormat="1" ht="73.5" customHeight="1">
      <c r="A39" s="9"/>
      <c r="B39" s="43" t="s">
        <v>68</v>
      </c>
      <c r="C39" s="42" t="s">
        <v>9</v>
      </c>
      <c r="D39" s="42" t="s">
        <v>118</v>
      </c>
      <c r="E39" s="42" t="s">
        <v>67</v>
      </c>
      <c r="F39" s="41">
        <f>F40</f>
        <v>10807</v>
      </c>
      <c r="G39" s="41">
        <f>G40</f>
        <v>4830.6</v>
      </c>
      <c r="H39" s="74">
        <f t="shared" si="1"/>
        <v>44.69880632923106</v>
      </c>
    </row>
    <row r="40" spans="1:8" s="10" customFormat="1" ht="26.25" customHeight="1">
      <c r="A40" s="9"/>
      <c r="B40" s="43" t="s">
        <v>85</v>
      </c>
      <c r="C40" s="42" t="s">
        <v>9</v>
      </c>
      <c r="D40" s="42" t="s">
        <v>118</v>
      </c>
      <c r="E40" s="42" t="s">
        <v>84</v>
      </c>
      <c r="F40" s="41">
        <v>10807</v>
      </c>
      <c r="G40" s="41">
        <v>4830.6</v>
      </c>
      <c r="H40" s="74">
        <f t="shared" si="1"/>
        <v>44.69880632923106</v>
      </c>
    </row>
    <row r="41" spans="1:8" s="10" customFormat="1" ht="26.25" customHeight="1">
      <c r="A41" s="9"/>
      <c r="B41" s="38" t="s">
        <v>119</v>
      </c>
      <c r="C41" s="42" t="s">
        <v>9</v>
      </c>
      <c r="D41" s="42" t="s">
        <v>120</v>
      </c>
      <c r="E41" s="42"/>
      <c r="F41" s="41">
        <f>F42</f>
        <v>1943.4</v>
      </c>
      <c r="G41" s="41">
        <f>G42</f>
        <v>846.9</v>
      </c>
      <c r="H41" s="74">
        <f t="shared" si="1"/>
        <v>43.57826489657301</v>
      </c>
    </row>
    <row r="42" spans="1:8" s="10" customFormat="1" ht="27.75" customHeight="1">
      <c r="A42" s="9"/>
      <c r="B42" s="43" t="s">
        <v>73</v>
      </c>
      <c r="C42" s="42" t="s">
        <v>9</v>
      </c>
      <c r="D42" s="42" t="s">
        <v>120</v>
      </c>
      <c r="E42" s="42" t="s">
        <v>71</v>
      </c>
      <c r="F42" s="41">
        <f>F43</f>
        <v>1943.4</v>
      </c>
      <c r="G42" s="41">
        <f>G43</f>
        <v>846.9</v>
      </c>
      <c r="H42" s="74">
        <f t="shared" si="1"/>
        <v>43.57826489657301</v>
      </c>
    </row>
    <row r="43" spans="1:8" s="10" customFormat="1" ht="38.25" customHeight="1">
      <c r="A43" s="9"/>
      <c r="B43" s="43" t="s">
        <v>91</v>
      </c>
      <c r="C43" s="42" t="s">
        <v>9</v>
      </c>
      <c r="D43" s="42" t="s">
        <v>120</v>
      </c>
      <c r="E43" s="42" t="s">
        <v>89</v>
      </c>
      <c r="F43" s="41">
        <v>1943.4</v>
      </c>
      <c r="G43" s="41">
        <v>846.9</v>
      </c>
      <c r="H43" s="74">
        <f t="shared" si="1"/>
        <v>43.57826489657301</v>
      </c>
    </row>
    <row r="44" spans="1:8" s="10" customFormat="1" ht="25.5" customHeight="1">
      <c r="A44" s="9"/>
      <c r="B44" s="38" t="s">
        <v>121</v>
      </c>
      <c r="C44" s="42" t="s">
        <v>9</v>
      </c>
      <c r="D44" s="42" t="s">
        <v>122</v>
      </c>
      <c r="E44" s="42"/>
      <c r="F44" s="41">
        <f>F45</f>
        <v>10.1</v>
      </c>
      <c r="G44" s="41">
        <f>G45</f>
        <v>10</v>
      </c>
      <c r="H44" s="74">
        <f t="shared" si="1"/>
        <v>99.00990099009901</v>
      </c>
    </row>
    <row r="45" spans="1:8" s="10" customFormat="1" ht="16.5" customHeight="1">
      <c r="A45" s="9"/>
      <c r="B45" s="43" t="s">
        <v>74</v>
      </c>
      <c r="C45" s="42" t="s">
        <v>9</v>
      </c>
      <c r="D45" s="42" t="s">
        <v>122</v>
      </c>
      <c r="E45" s="42" t="s">
        <v>72</v>
      </c>
      <c r="F45" s="41">
        <f>F46</f>
        <v>10.1</v>
      </c>
      <c r="G45" s="41">
        <f>G46</f>
        <v>10</v>
      </c>
      <c r="H45" s="74">
        <f t="shared" si="1"/>
        <v>99.00990099009901</v>
      </c>
    </row>
    <row r="46" spans="1:8" s="10" customFormat="1" ht="16.5" customHeight="1">
      <c r="A46" s="9"/>
      <c r="B46" s="43" t="s">
        <v>92</v>
      </c>
      <c r="C46" s="42" t="s">
        <v>9</v>
      </c>
      <c r="D46" s="42" t="s">
        <v>122</v>
      </c>
      <c r="E46" s="42" t="s">
        <v>90</v>
      </c>
      <c r="F46" s="41">
        <v>10.1</v>
      </c>
      <c r="G46" s="41">
        <v>10</v>
      </c>
      <c r="H46" s="74">
        <f t="shared" si="1"/>
        <v>99.00990099009901</v>
      </c>
    </row>
    <row r="47" spans="1:8" s="10" customFormat="1" ht="23.25" customHeight="1">
      <c r="A47" s="9"/>
      <c r="B47" s="43"/>
      <c r="C47" s="42"/>
      <c r="D47" s="42"/>
      <c r="E47" s="42"/>
      <c r="F47" s="41"/>
      <c r="G47" s="41"/>
      <c r="H47" s="74"/>
    </row>
    <row r="48" spans="1:166" ht="74.25" customHeight="1">
      <c r="A48" s="3"/>
      <c r="B48" s="38" t="s">
        <v>99</v>
      </c>
      <c r="C48" s="42" t="s">
        <v>9</v>
      </c>
      <c r="D48" s="42" t="s">
        <v>123</v>
      </c>
      <c r="E48" s="42"/>
      <c r="F48" s="41">
        <f>F49</f>
        <v>5.6</v>
      </c>
      <c r="G48" s="41">
        <f>G49</f>
        <v>0</v>
      </c>
      <c r="H48" s="74">
        <f t="shared" si="1"/>
        <v>0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</row>
    <row r="49" spans="1:166" ht="26.25" customHeight="1">
      <c r="A49" s="3"/>
      <c r="B49" s="43" t="s">
        <v>73</v>
      </c>
      <c r="C49" s="42" t="s">
        <v>9</v>
      </c>
      <c r="D49" s="42" t="s">
        <v>123</v>
      </c>
      <c r="E49" s="42" t="s">
        <v>71</v>
      </c>
      <c r="F49" s="41">
        <f>F50</f>
        <v>5.6</v>
      </c>
      <c r="G49" s="41">
        <f>G50</f>
        <v>0</v>
      </c>
      <c r="H49" s="74">
        <f t="shared" si="1"/>
        <v>0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</row>
    <row r="50" spans="1:166" ht="38.25" customHeight="1">
      <c r="A50" s="3"/>
      <c r="B50" s="43" t="s">
        <v>91</v>
      </c>
      <c r="C50" s="42" t="s">
        <v>9</v>
      </c>
      <c r="D50" s="42" t="s">
        <v>123</v>
      </c>
      <c r="E50" s="42" t="s">
        <v>89</v>
      </c>
      <c r="F50" s="41">
        <v>5.6</v>
      </c>
      <c r="G50" s="41">
        <v>0</v>
      </c>
      <c r="H50" s="74">
        <f t="shared" si="1"/>
        <v>0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</row>
    <row r="51" spans="1:166" ht="21" customHeight="1">
      <c r="A51" s="3"/>
      <c r="B51" s="43"/>
      <c r="C51" s="42"/>
      <c r="D51" s="42"/>
      <c r="E51" s="42"/>
      <c r="F51" s="41"/>
      <c r="G51" s="41"/>
      <c r="H51" s="74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</row>
    <row r="52" spans="1:166" s="8" customFormat="1" ht="18.75" customHeight="1">
      <c r="A52" s="11"/>
      <c r="B52" s="45" t="s">
        <v>104</v>
      </c>
      <c r="C52" s="42" t="s">
        <v>20</v>
      </c>
      <c r="D52" s="42"/>
      <c r="E52" s="42"/>
      <c r="F52" s="40">
        <f aca="true" t="shared" si="2" ref="F52:G54">F53</f>
        <v>10</v>
      </c>
      <c r="G52" s="40">
        <f t="shared" si="2"/>
        <v>0</v>
      </c>
      <c r="H52" s="74">
        <f t="shared" si="1"/>
        <v>0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</row>
    <row r="53" spans="1:166" s="8" customFormat="1" ht="16.5" customHeight="1">
      <c r="A53" s="11"/>
      <c r="B53" s="44" t="s">
        <v>18</v>
      </c>
      <c r="C53" s="42" t="s">
        <v>20</v>
      </c>
      <c r="D53" s="42" t="s">
        <v>124</v>
      </c>
      <c r="E53" s="42"/>
      <c r="F53" s="41">
        <f t="shared" si="2"/>
        <v>10</v>
      </c>
      <c r="G53" s="41">
        <f t="shared" si="2"/>
        <v>0</v>
      </c>
      <c r="H53" s="74">
        <f t="shared" si="1"/>
        <v>0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</row>
    <row r="54" spans="1:166" s="8" customFormat="1" ht="14.25" customHeight="1">
      <c r="A54" s="11"/>
      <c r="B54" s="43" t="s">
        <v>74</v>
      </c>
      <c r="C54" s="42" t="s">
        <v>20</v>
      </c>
      <c r="D54" s="42" t="s">
        <v>124</v>
      </c>
      <c r="E54" s="42" t="s">
        <v>72</v>
      </c>
      <c r="F54" s="41">
        <f t="shared" si="2"/>
        <v>10</v>
      </c>
      <c r="G54" s="41">
        <f t="shared" si="2"/>
        <v>0</v>
      </c>
      <c r="H54" s="74">
        <f t="shared" si="1"/>
        <v>0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</row>
    <row r="55" spans="1:166" s="8" customFormat="1" ht="14.25" customHeight="1">
      <c r="A55" s="11"/>
      <c r="B55" s="43" t="s">
        <v>161</v>
      </c>
      <c r="C55" s="42" t="s">
        <v>20</v>
      </c>
      <c r="D55" s="42" t="s">
        <v>124</v>
      </c>
      <c r="E55" s="42" t="s">
        <v>160</v>
      </c>
      <c r="F55" s="41">
        <v>10</v>
      </c>
      <c r="G55" s="41">
        <v>0</v>
      </c>
      <c r="H55" s="74">
        <f t="shared" si="1"/>
        <v>0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</row>
    <row r="56" spans="1:166" s="8" customFormat="1" ht="14.25" customHeight="1">
      <c r="A56" s="11"/>
      <c r="B56" s="44"/>
      <c r="C56" s="42"/>
      <c r="D56" s="42"/>
      <c r="E56" s="42"/>
      <c r="F56" s="41"/>
      <c r="G56" s="41"/>
      <c r="H56" s="74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</row>
    <row r="57" spans="1:166" s="8" customFormat="1" ht="23.25" customHeight="1">
      <c r="A57" s="11"/>
      <c r="B57" s="45" t="s">
        <v>105</v>
      </c>
      <c r="C57" s="46" t="s">
        <v>21</v>
      </c>
      <c r="D57" s="46"/>
      <c r="E57" s="46"/>
      <c r="F57" s="40">
        <f>F71+F75+F79+F59+F67+F63</f>
        <v>2205.2</v>
      </c>
      <c r="G57" s="40">
        <f>G71+G75+G79+G59+G67+G63</f>
        <v>2140.7999999999997</v>
      </c>
      <c r="H57" s="74">
        <f t="shared" si="1"/>
        <v>97.079629965536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</row>
    <row r="58" spans="1:166" s="8" customFormat="1" ht="20.25" customHeight="1">
      <c r="A58" s="11"/>
      <c r="B58" s="45"/>
      <c r="C58" s="46"/>
      <c r="D58" s="46"/>
      <c r="E58" s="46"/>
      <c r="F58" s="40"/>
      <c r="G58" s="40"/>
      <c r="H58" s="74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</row>
    <row r="59" spans="1:166" s="8" customFormat="1" ht="39.75" customHeight="1">
      <c r="A59" s="11"/>
      <c r="B59" s="38" t="s">
        <v>97</v>
      </c>
      <c r="C59" s="42" t="s">
        <v>21</v>
      </c>
      <c r="D59" s="42" t="s">
        <v>125</v>
      </c>
      <c r="E59" s="42"/>
      <c r="F59" s="65">
        <f>F60</f>
        <v>2000</v>
      </c>
      <c r="G59" s="65">
        <f>G60</f>
        <v>1972.4</v>
      </c>
      <c r="H59" s="74">
        <f t="shared" si="1"/>
        <v>98.62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</row>
    <row r="60" spans="1:166" s="8" customFormat="1" ht="29.25" customHeight="1">
      <c r="A60" s="11"/>
      <c r="B60" s="43" t="s">
        <v>73</v>
      </c>
      <c r="C60" s="42" t="s">
        <v>21</v>
      </c>
      <c r="D60" s="42" t="s">
        <v>125</v>
      </c>
      <c r="E60" s="42" t="s">
        <v>71</v>
      </c>
      <c r="F60" s="47">
        <f>F61</f>
        <v>2000</v>
      </c>
      <c r="G60" s="47">
        <f>G61</f>
        <v>1972.4</v>
      </c>
      <c r="H60" s="74">
        <f t="shared" si="1"/>
        <v>98.62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</row>
    <row r="61" spans="1:166" s="8" customFormat="1" ht="40.5" customHeight="1">
      <c r="A61" s="11"/>
      <c r="B61" s="43" t="s">
        <v>91</v>
      </c>
      <c r="C61" s="42" t="s">
        <v>21</v>
      </c>
      <c r="D61" s="42" t="s">
        <v>125</v>
      </c>
      <c r="E61" s="42" t="s">
        <v>89</v>
      </c>
      <c r="F61" s="41">
        <f>600+1400</f>
        <v>2000</v>
      </c>
      <c r="G61" s="41">
        <v>1972.4</v>
      </c>
      <c r="H61" s="74">
        <f t="shared" si="1"/>
        <v>98.62</v>
      </c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</row>
    <row r="62" spans="1:166" s="8" customFormat="1" ht="21.75" customHeight="1">
      <c r="A62" s="11"/>
      <c r="B62" s="43"/>
      <c r="C62" s="42"/>
      <c r="D62" s="42"/>
      <c r="E62" s="42"/>
      <c r="F62" s="41"/>
      <c r="G62" s="41"/>
      <c r="H62" s="74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</row>
    <row r="63" spans="1:166" s="8" customFormat="1" ht="52.5" customHeight="1">
      <c r="A63" s="11"/>
      <c r="B63" s="38" t="s">
        <v>152</v>
      </c>
      <c r="C63" s="42" t="s">
        <v>21</v>
      </c>
      <c r="D63" s="42" t="s">
        <v>153</v>
      </c>
      <c r="E63" s="66"/>
      <c r="F63" s="41">
        <f>F64</f>
        <v>53.2</v>
      </c>
      <c r="G63" s="41">
        <f>G64</f>
        <v>53.2</v>
      </c>
      <c r="H63" s="74">
        <f t="shared" si="1"/>
        <v>100</v>
      </c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</row>
    <row r="64" spans="1:166" s="8" customFormat="1" ht="25.5" customHeight="1">
      <c r="A64" s="11"/>
      <c r="B64" s="43" t="s">
        <v>73</v>
      </c>
      <c r="C64" s="42" t="s">
        <v>21</v>
      </c>
      <c r="D64" s="42" t="s">
        <v>153</v>
      </c>
      <c r="E64" s="42" t="s">
        <v>71</v>
      </c>
      <c r="F64" s="41">
        <f>F65</f>
        <v>53.2</v>
      </c>
      <c r="G64" s="41">
        <f>G65</f>
        <v>53.2</v>
      </c>
      <c r="H64" s="74">
        <f t="shared" si="1"/>
        <v>100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</row>
    <row r="65" spans="1:166" s="8" customFormat="1" ht="36.75" customHeight="1">
      <c r="A65" s="11"/>
      <c r="B65" s="43" t="s">
        <v>91</v>
      </c>
      <c r="C65" s="42" t="s">
        <v>21</v>
      </c>
      <c r="D65" s="42" t="s">
        <v>153</v>
      </c>
      <c r="E65" s="42" t="s">
        <v>89</v>
      </c>
      <c r="F65" s="41">
        <v>53.2</v>
      </c>
      <c r="G65" s="41">
        <v>53.2</v>
      </c>
      <c r="H65" s="74">
        <f t="shared" si="1"/>
        <v>100</v>
      </c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</row>
    <row r="66" spans="1:166" s="8" customFormat="1" ht="26.25" customHeight="1">
      <c r="A66" s="11"/>
      <c r="B66" s="43"/>
      <c r="C66" s="36"/>
      <c r="D66" s="42"/>
      <c r="E66" s="42"/>
      <c r="F66" s="42"/>
      <c r="G66" s="42"/>
      <c r="H66" s="74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</row>
    <row r="67" spans="1:166" s="8" customFormat="1" ht="47.25" customHeight="1">
      <c r="A67" s="11"/>
      <c r="B67" s="38" t="s">
        <v>107</v>
      </c>
      <c r="C67" s="42" t="s">
        <v>21</v>
      </c>
      <c r="D67" s="42" t="s">
        <v>126</v>
      </c>
      <c r="E67" s="42"/>
      <c r="F67" s="40">
        <f>F68</f>
        <v>72</v>
      </c>
      <c r="G67" s="40">
        <f>G68</f>
        <v>36</v>
      </c>
      <c r="H67" s="74">
        <f t="shared" si="1"/>
        <v>50</v>
      </c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</row>
    <row r="68" spans="1:166" s="8" customFormat="1" ht="16.5" customHeight="1">
      <c r="A68" s="11"/>
      <c r="B68" s="43" t="s">
        <v>74</v>
      </c>
      <c r="C68" s="42" t="s">
        <v>21</v>
      </c>
      <c r="D68" s="42" t="s">
        <v>126</v>
      </c>
      <c r="E68" s="42" t="s">
        <v>72</v>
      </c>
      <c r="F68" s="41">
        <f>F69</f>
        <v>72</v>
      </c>
      <c r="G68" s="41">
        <f>G69</f>
        <v>36</v>
      </c>
      <c r="H68" s="74">
        <f t="shared" si="1"/>
        <v>50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</row>
    <row r="69" spans="1:166" s="8" customFormat="1" ht="17.25" customHeight="1">
      <c r="A69" s="11"/>
      <c r="B69" s="43" t="s">
        <v>92</v>
      </c>
      <c r="C69" s="42" t="s">
        <v>21</v>
      </c>
      <c r="D69" s="42" t="s">
        <v>126</v>
      </c>
      <c r="E69" s="42" t="s">
        <v>90</v>
      </c>
      <c r="F69" s="41">
        <v>72</v>
      </c>
      <c r="G69" s="41">
        <v>36</v>
      </c>
      <c r="H69" s="74">
        <f t="shared" si="1"/>
        <v>50</v>
      </c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</row>
    <row r="70" spans="1:166" s="8" customFormat="1" ht="15.75" customHeight="1">
      <c r="A70" s="11"/>
      <c r="B70" s="43"/>
      <c r="C70" s="42"/>
      <c r="D70" s="42"/>
      <c r="E70" s="42"/>
      <c r="F70" s="41"/>
      <c r="G70" s="41"/>
      <c r="H70" s="74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</row>
    <row r="71" spans="1:166" s="8" customFormat="1" ht="47.25" customHeight="1">
      <c r="A71" s="11"/>
      <c r="B71" s="45" t="s">
        <v>103</v>
      </c>
      <c r="C71" s="42" t="s">
        <v>21</v>
      </c>
      <c r="D71" s="42" t="s">
        <v>127</v>
      </c>
      <c r="E71" s="42"/>
      <c r="F71" s="40">
        <f>F72</f>
        <v>32</v>
      </c>
      <c r="G71" s="40">
        <f>G72</f>
        <v>31.7</v>
      </c>
      <c r="H71" s="74">
        <f t="shared" si="1"/>
        <v>99.0625</v>
      </c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</row>
    <row r="72" spans="1:166" s="8" customFormat="1" ht="24.75" customHeight="1">
      <c r="A72" s="11"/>
      <c r="B72" s="43" t="s">
        <v>73</v>
      </c>
      <c r="C72" s="42" t="s">
        <v>21</v>
      </c>
      <c r="D72" s="42" t="s">
        <v>127</v>
      </c>
      <c r="E72" s="42" t="s">
        <v>71</v>
      </c>
      <c r="F72" s="41">
        <f>F73</f>
        <v>32</v>
      </c>
      <c r="G72" s="41">
        <f>G73</f>
        <v>31.7</v>
      </c>
      <c r="H72" s="74">
        <f t="shared" si="1"/>
        <v>99.0625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</row>
    <row r="73" spans="1:166" s="8" customFormat="1" ht="23.25" customHeight="1">
      <c r="A73" s="11"/>
      <c r="B73" s="43" t="s">
        <v>91</v>
      </c>
      <c r="C73" s="42" t="s">
        <v>21</v>
      </c>
      <c r="D73" s="42" t="s">
        <v>127</v>
      </c>
      <c r="E73" s="42" t="s">
        <v>89</v>
      </c>
      <c r="F73" s="41">
        <v>32</v>
      </c>
      <c r="G73" s="41">
        <v>31.7</v>
      </c>
      <c r="H73" s="74">
        <f t="shared" si="1"/>
        <v>99.0625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</row>
    <row r="74" spans="1:166" s="8" customFormat="1" ht="13.5" customHeight="1">
      <c r="A74" s="11"/>
      <c r="B74" s="43"/>
      <c r="C74" s="42"/>
      <c r="D74" s="42"/>
      <c r="E74" s="42"/>
      <c r="F74" s="41"/>
      <c r="G74" s="41"/>
      <c r="H74" s="74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</row>
    <row r="75" spans="1:166" s="8" customFormat="1" ht="68.25" customHeight="1">
      <c r="A75" s="11"/>
      <c r="B75" s="45" t="s">
        <v>106</v>
      </c>
      <c r="C75" s="42" t="s">
        <v>21</v>
      </c>
      <c r="D75" s="42" t="s">
        <v>128</v>
      </c>
      <c r="E75" s="42"/>
      <c r="F75" s="40">
        <f>F76</f>
        <v>16</v>
      </c>
      <c r="G75" s="40">
        <f>G76</f>
        <v>15.8</v>
      </c>
      <c r="H75" s="74">
        <f t="shared" si="1"/>
        <v>98.75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</row>
    <row r="76" spans="1:166" s="8" customFormat="1" ht="23.25" customHeight="1">
      <c r="A76" s="11"/>
      <c r="B76" s="43" t="s">
        <v>73</v>
      </c>
      <c r="C76" s="42" t="s">
        <v>21</v>
      </c>
      <c r="D76" s="42" t="s">
        <v>128</v>
      </c>
      <c r="E76" s="42" t="s">
        <v>71</v>
      </c>
      <c r="F76" s="41">
        <f>F77</f>
        <v>16</v>
      </c>
      <c r="G76" s="41">
        <f>G77</f>
        <v>15.8</v>
      </c>
      <c r="H76" s="74">
        <f aca="true" t="shared" si="3" ref="H76:H139">G76/F76%</f>
        <v>98.75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</row>
    <row r="77" spans="1:166" s="8" customFormat="1" ht="39.75" customHeight="1">
      <c r="A77" s="11"/>
      <c r="B77" s="43" t="s">
        <v>91</v>
      </c>
      <c r="C77" s="42" t="s">
        <v>21</v>
      </c>
      <c r="D77" s="42" t="s">
        <v>128</v>
      </c>
      <c r="E77" s="42" t="s">
        <v>89</v>
      </c>
      <c r="F77" s="41">
        <v>16</v>
      </c>
      <c r="G77" s="41">
        <v>15.8</v>
      </c>
      <c r="H77" s="74">
        <f t="shared" si="3"/>
        <v>98.75</v>
      </c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</row>
    <row r="78" spans="1:166" s="8" customFormat="1" ht="18.75" customHeight="1">
      <c r="A78" s="11"/>
      <c r="B78" s="43"/>
      <c r="C78" s="42"/>
      <c r="D78" s="42"/>
      <c r="E78" s="42"/>
      <c r="F78" s="40"/>
      <c r="G78" s="40"/>
      <c r="H78" s="74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</row>
    <row r="79" spans="1:166" s="8" customFormat="1" ht="58.5" customHeight="1">
      <c r="A79" s="11"/>
      <c r="B79" s="45" t="s">
        <v>27</v>
      </c>
      <c r="C79" s="42" t="s">
        <v>21</v>
      </c>
      <c r="D79" s="42" t="s">
        <v>129</v>
      </c>
      <c r="E79" s="42"/>
      <c r="F79" s="40">
        <f>F80</f>
        <v>32</v>
      </c>
      <c r="G79" s="40">
        <f>G80</f>
        <v>31.7</v>
      </c>
      <c r="H79" s="74">
        <f t="shared" si="3"/>
        <v>99.0625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</row>
    <row r="80" spans="1:166" s="8" customFormat="1" ht="27.75" customHeight="1">
      <c r="A80" s="11"/>
      <c r="B80" s="43" t="s">
        <v>73</v>
      </c>
      <c r="C80" s="42" t="s">
        <v>21</v>
      </c>
      <c r="D80" s="42" t="s">
        <v>129</v>
      </c>
      <c r="E80" s="42" t="s">
        <v>71</v>
      </c>
      <c r="F80" s="41">
        <f>F81</f>
        <v>32</v>
      </c>
      <c r="G80" s="41">
        <f>G81</f>
        <v>31.7</v>
      </c>
      <c r="H80" s="74">
        <f t="shared" si="3"/>
        <v>99.0625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</row>
    <row r="81" spans="1:166" s="8" customFormat="1" ht="37.5" customHeight="1">
      <c r="A81" s="11"/>
      <c r="B81" s="43" t="s">
        <v>91</v>
      </c>
      <c r="C81" s="42" t="s">
        <v>21</v>
      </c>
      <c r="D81" s="42" t="s">
        <v>129</v>
      </c>
      <c r="E81" s="42" t="s">
        <v>89</v>
      </c>
      <c r="F81" s="41">
        <v>32</v>
      </c>
      <c r="G81" s="41">
        <v>31.7</v>
      </c>
      <c r="H81" s="74">
        <f t="shared" si="3"/>
        <v>99.0625</v>
      </c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</row>
    <row r="82" spans="1:166" s="8" customFormat="1" ht="17.25" customHeight="1">
      <c r="A82" s="11"/>
      <c r="B82" s="43"/>
      <c r="C82" s="42"/>
      <c r="D82" s="42"/>
      <c r="E82" s="42"/>
      <c r="F82" s="41"/>
      <c r="G82" s="41"/>
      <c r="H82" s="74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</row>
    <row r="83" spans="1:166" s="20" customFormat="1" ht="29.25" customHeight="1">
      <c r="A83" s="21"/>
      <c r="B83" s="59" t="s">
        <v>76</v>
      </c>
      <c r="C83" s="42" t="s">
        <v>15</v>
      </c>
      <c r="D83" s="42"/>
      <c r="E83" s="42"/>
      <c r="F83" s="40">
        <f aca="true" t="shared" si="4" ref="F83:G86">F84</f>
        <v>86</v>
      </c>
      <c r="G83" s="40">
        <f t="shared" si="4"/>
        <v>41.3</v>
      </c>
      <c r="H83" s="74">
        <f t="shared" si="3"/>
        <v>48.02325581395348</v>
      </c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</row>
    <row r="84" spans="1:166" s="20" customFormat="1" ht="60" customHeight="1">
      <c r="A84" s="21"/>
      <c r="B84" s="45" t="s">
        <v>41</v>
      </c>
      <c r="C84" s="42" t="s">
        <v>6</v>
      </c>
      <c r="D84" s="42"/>
      <c r="E84" s="42"/>
      <c r="F84" s="40">
        <f t="shared" si="4"/>
        <v>86</v>
      </c>
      <c r="G84" s="40">
        <f t="shared" si="4"/>
        <v>41.3</v>
      </c>
      <c r="H84" s="74">
        <f t="shared" si="3"/>
        <v>48.02325581395348</v>
      </c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</row>
    <row r="85" spans="1:166" ht="47.25" customHeight="1">
      <c r="A85" s="6"/>
      <c r="B85" s="44" t="s">
        <v>28</v>
      </c>
      <c r="C85" s="42" t="s">
        <v>6</v>
      </c>
      <c r="D85" s="42" t="s">
        <v>130</v>
      </c>
      <c r="E85" s="42"/>
      <c r="F85" s="48">
        <f t="shared" si="4"/>
        <v>86</v>
      </c>
      <c r="G85" s="48">
        <f t="shared" si="4"/>
        <v>41.3</v>
      </c>
      <c r="H85" s="74">
        <f t="shared" si="3"/>
        <v>48.02325581395348</v>
      </c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</row>
    <row r="86" spans="1:166" ht="25.5" customHeight="1">
      <c r="A86" s="6"/>
      <c r="B86" s="43" t="s">
        <v>73</v>
      </c>
      <c r="C86" s="42" t="s">
        <v>6</v>
      </c>
      <c r="D86" s="42" t="s">
        <v>130</v>
      </c>
      <c r="E86" s="42" t="s">
        <v>71</v>
      </c>
      <c r="F86" s="48">
        <f t="shared" si="4"/>
        <v>86</v>
      </c>
      <c r="G86" s="48">
        <f t="shared" si="4"/>
        <v>41.3</v>
      </c>
      <c r="H86" s="74">
        <f t="shared" si="3"/>
        <v>48.02325581395348</v>
      </c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</row>
    <row r="87" spans="1:166" ht="33.75" customHeight="1">
      <c r="A87" s="6"/>
      <c r="B87" s="43" t="s">
        <v>91</v>
      </c>
      <c r="C87" s="42" t="s">
        <v>6</v>
      </c>
      <c r="D87" s="42" t="s">
        <v>130</v>
      </c>
      <c r="E87" s="42" t="s">
        <v>89</v>
      </c>
      <c r="F87" s="48">
        <v>86</v>
      </c>
      <c r="G87" s="48">
        <v>41.3</v>
      </c>
      <c r="H87" s="74">
        <f t="shared" si="3"/>
        <v>48.02325581395348</v>
      </c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</row>
    <row r="88" spans="1:166" ht="18.75" customHeight="1">
      <c r="A88" s="6"/>
      <c r="B88" s="43"/>
      <c r="C88" s="42"/>
      <c r="D88" s="42"/>
      <c r="E88" s="42"/>
      <c r="F88" s="48"/>
      <c r="G88" s="48"/>
      <c r="H88" s="74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</row>
    <row r="89" spans="1:8" s="10" customFormat="1" ht="13.5" customHeight="1">
      <c r="A89" s="6"/>
      <c r="B89" s="59" t="s">
        <v>77</v>
      </c>
      <c r="C89" s="42" t="s">
        <v>47</v>
      </c>
      <c r="D89" s="42"/>
      <c r="E89" s="42"/>
      <c r="F89" s="40">
        <f>F90+F95</f>
        <v>250</v>
      </c>
      <c r="G89" s="40">
        <f>G90+G95</f>
        <v>0</v>
      </c>
      <c r="H89" s="74">
        <f t="shared" si="3"/>
        <v>0</v>
      </c>
    </row>
    <row r="90" spans="1:8" s="10" customFormat="1" ht="15.75" customHeight="1">
      <c r="A90" s="6"/>
      <c r="B90" s="45" t="s">
        <v>49</v>
      </c>
      <c r="C90" s="42" t="s">
        <v>48</v>
      </c>
      <c r="D90" s="42"/>
      <c r="E90" s="42"/>
      <c r="F90" s="40">
        <f aca="true" t="shared" si="5" ref="F90:G92">F91</f>
        <v>200</v>
      </c>
      <c r="G90" s="40">
        <f t="shared" si="5"/>
        <v>0</v>
      </c>
      <c r="H90" s="74">
        <f t="shared" si="3"/>
        <v>0</v>
      </c>
    </row>
    <row r="91" spans="1:8" s="10" customFormat="1" ht="60" customHeight="1">
      <c r="A91" s="6"/>
      <c r="B91" s="45" t="s">
        <v>132</v>
      </c>
      <c r="C91" s="42" t="s">
        <v>48</v>
      </c>
      <c r="D91" s="42" t="s">
        <v>131</v>
      </c>
      <c r="E91" s="42"/>
      <c r="F91" s="41">
        <f t="shared" si="5"/>
        <v>200</v>
      </c>
      <c r="G91" s="41">
        <f t="shared" si="5"/>
        <v>0</v>
      </c>
      <c r="H91" s="74">
        <f t="shared" si="3"/>
        <v>0</v>
      </c>
    </row>
    <row r="92" spans="1:8" s="10" customFormat="1" ht="17.25" customHeight="1">
      <c r="A92" s="6"/>
      <c r="B92" s="44" t="s">
        <v>74</v>
      </c>
      <c r="C92" s="42" t="s">
        <v>48</v>
      </c>
      <c r="D92" s="42" t="s">
        <v>131</v>
      </c>
      <c r="E92" s="42" t="s">
        <v>72</v>
      </c>
      <c r="F92" s="41">
        <f t="shared" si="5"/>
        <v>200</v>
      </c>
      <c r="G92" s="41">
        <f t="shared" si="5"/>
        <v>0</v>
      </c>
      <c r="H92" s="74">
        <f t="shared" si="3"/>
        <v>0</v>
      </c>
    </row>
    <row r="93" spans="1:8" s="10" customFormat="1" ht="51" customHeight="1">
      <c r="A93" s="6"/>
      <c r="B93" s="44" t="s">
        <v>94</v>
      </c>
      <c r="C93" s="42" t="s">
        <v>48</v>
      </c>
      <c r="D93" s="42" t="s">
        <v>131</v>
      </c>
      <c r="E93" s="42" t="s">
        <v>93</v>
      </c>
      <c r="F93" s="41">
        <v>200</v>
      </c>
      <c r="G93" s="41">
        <v>0</v>
      </c>
      <c r="H93" s="74">
        <f t="shared" si="3"/>
        <v>0</v>
      </c>
    </row>
    <row r="94" spans="1:8" s="10" customFormat="1" ht="13.5" customHeight="1">
      <c r="A94" s="6"/>
      <c r="B94" s="44"/>
      <c r="C94" s="42"/>
      <c r="D94" s="42"/>
      <c r="E94" s="42"/>
      <c r="F94" s="41"/>
      <c r="G94" s="41"/>
      <c r="H94" s="74"/>
    </row>
    <row r="95" spans="1:8" s="10" customFormat="1" ht="15" customHeight="1">
      <c r="A95" s="6"/>
      <c r="B95" s="45" t="s">
        <v>56</v>
      </c>
      <c r="C95" s="42" t="s">
        <v>57</v>
      </c>
      <c r="D95" s="42"/>
      <c r="E95" s="42"/>
      <c r="F95" s="40">
        <f aca="true" t="shared" si="6" ref="F95:G97">F96</f>
        <v>50</v>
      </c>
      <c r="G95" s="40">
        <f t="shared" si="6"/>
        <v>0</v>
      </c>
      <c r="H95" s="74">
        <f t="shared" si="3"/>
        <v>0</v>
      </c>
    </row>
    <row r="96" spans="1:8" s="10" customFormat="1" ht="28.5" customHeight="1">
      <c r="A96" s="6"/>
      <c r="B96" s="44" t="s">
        <v>58</v>
      </c>
      <c r="C96" s="42" t="s">
        <v>57</v>
      </c>
      <c r="D96" s="42" t="s">
        <v>133</v>
      </c>
      <c r="E96" s="42"/>
      <c r="F96" s="41">
        <f t="shared" si="6"/>
        <v>50</v>
      </c>
      <c r="G96" s="41">
        <f t="shared" si="6"/>
        <v>0</v>
      </c>
      <c r="H96" s="74">
        <f t="shared" si="3"/>
        <v>0</v>
      </c>
    </row>
    <row r="97" spans="1:8" s="10" customFormat="1" ht="25.5" customHeight="1">
      <c r="A97" s="6"/>
      <c r="B97" s="43" t="s">
        <v>73</v>
      </c>
      <c r="C97" s="42" t="s">
        <v>57</v>
      </c>
      <c r="D97" s="42" t="s">
        <v>133</v>
      </c>
      <c r="E97" s="42" t="s">
        <v>71</v>
      </c>
      <c r="F97" s="41">
        <f t="shared" si="6"/>
        <v>50</v>
      </c>
      <c r="G97" s="41">
        <f t="shared" si="6"/>
        <v>0</v>
      </c>
      <c r="H97" s="74">
        <f t="shared" si="3"/>
        <v>0</v>
      </c>
    </row>
    <row r="98" spans="1:8" s="10" customFormat="1" ht="36" customHeight="1">
      <c r="A98" s="6"/>
      <c r="B98" s="43" t="s">
        <v>91</v>
      </c>
      <c r="C98" s="42" t="s">
        <v>57</v>
      </c>
      <c r="D98" s="42" t="s">
        <v>133</v>
      </c>
      <c r="E98" s="42" t="s">
        <v>89</v>
      </c>
      <c r="F98" s="41">
        <v>50</v>
      </c>
      <c r="G98" s="41">
        <v>0</v>
      </c>
      <c r="H98" s="74">
        <f t="shared" si="3"/>
        <v>0</v>
      </c>
    </row>
    <row r="99" spans="1:8" s="10" customFormat="1" ht="20.25" customHeight="1">
      <c r="A99" s="6"/>
      <c r="B99" s="43"/>
      <c r="C99" s="42"/>
      <c r="D99" s="42"/>
      <c r="E99" s="42"/>
      <c r="F99" s="41"/>
      <c r="G99" s="41"/>
      <c r="H99" s="74"/>
    </row>
    <row r="100" spans="1:8" s="17" customFormat="1" ht="24" customHeight="1">
      <c r="A100" s="18"/>
      <c r="B100" s="59" t="s">
        <v>78</v>
      </c>
      <c r="C100" s="42" t="s">
        <v>12</v>
      </c>
      <c r="D100" s="42"/>
      <c r="E100" s="42"/>
      <c r="F100" s="49">
        <f>F101</f>
        <v>54210.4</v>
      </c>
      <c r="G100" s="49">
        <f>G101</f>
        <v>12907.8</v>
      </c>
      <c r="H100" s="74">
        <f t="shared" si="3"/>
        <v>23.810560335286215</v>
      </c>
    </row>
    <row r="101" spans="1:8" s="17" customFormat="1" ht="16.5" customHeight="1">
      <c r="A101" s="18"/>
      <c r="B101" s="59" t="s">
        <v>42</v>
      </c>
      <c r="C101" s="42" t="s">
        <v>11</v>
      </c>
      <c r="D101" s="42"/>
      <c r="E101" s="42"/>
      <c r="F101" s="49">
        <f>F102+F106+F110+F114+F121+F125+F129+F117</f>
        <v>54210.4</v>
      </c>
      <c r="G101" s="49">
        <f>G102+G106+G110+G114+G121+G125+G129+G117</f>
        <v>12907.8</v>
      </c>
      <c r="H101" s="74">
        <f t="shared" si="3"/>
        <v>23.810560335286215</v>
      </c>
    </row>
    <row r="102" spans="1:8" s="17" customFormat="1" ht="55.5" customHeight="1">
      <c r="A102" s="18"/>
      <c r="B102" s="45" t="s">
        <v>29</v>
      </c>
      <c r="C102" s="42" t="s">
        <v>11</v>
      </c>
      <c r="D102" s="42" t="s">
        <v>134</v>
      </c>
      <c r="E102" s="42"/>
      <c r="F102" s="49">
        <f>F103</f>
        <v>16614.4</v>
      </c>
      <c r="G102" s="49">
        <f>G103</f>
        <v>2362.8</v>
      </c>
      <c r="H102" s="74">
        <f t="shared" si="3"/>
        <v>14.221398305084746</v>
      </c>
    </row>
    <row r="103" spans="1:8" s="17" customFormat="1" ht="27" customHeight="1">
      <c r="A103" s="18"/>
      <c r="B103" s="43" t="s">
        <v>73</v>
      </c>
      <c r="C103" s="42" t="s">
        <v>11</v>
      </c>
      <c r="D103" s="42" t="s">
        <v>134</v>
      </c>
      <c r="E103" s="42" t="s">
        <v>71</v>
      </c>
      <c r="F103" s="48">
        <f>F104</f>
        <v>16614.4</v>
      </c>
      <c r="G103" s="48">
        <f>G104</f>
        <v>2362.8</v>
      </c>
      <c r="H103" s="74">
        <f t="shared" si="3"/>
        <v>14.221398305084746</v>
      </c>
    </row>
    <row r="104" spans="1:8" s="17" customFormat="1" ht="36" customHeight="1">
      <c r="A104" s="18"/>
      <c r="B104" s="43" t="s">
        <v>91</v>
      </c>
      <c r="C104" s="42" t="s">
        <v>11</v>
      </c>
      <c r="D104" s="42" t="s">
        <v>134</v>
      </c>
      <c r="E104" s="42" t="s">
        <v>89</v>
      </c>
      <c r="F104" s="48">
        <f>13067.6+4146.8-600</f>
        <v>16614.4</v>
      </c>
      <c r="G104" s="48">
        <v>2362.8</v>
      </c>
      <c r="H104" s="74">
        <f t="shared" si="3"/>
        <v>14.221398305084746</v>
      </c>
    </row>
    <row r="105" spans="1:8" s="17" customFormat="1" ht="18" customHeight="1">
      <c r="A105" s="18"/>
      <c r="B105" s="44"/>
      <c r="C105" s="42"/>
      <c r="D105" s="42"/>
      <c r="E105" s="42"/>
      <c r="F105" s="48"/>
      <c r="G105" s="48"/>
      <c r="H105" s="74"/>
    </row>
    <row r="106" spans="1:8" s="10" customFormat="1" ht="24.75" customHeight="1">
      <c r="A106" s="4"/>
      <c r="B106" s="38" t="s">
        <v>30</v>
      </c>
      <c r="C106" s="42" t="s">
        <v>11</v>
      </c>
      <c r="D106" s="42" t="s">
        <v>135</v>
      </c>
      <c r="E106" s="46"/>
      <c r="F106" s="49">
        <f>F107</f>
        <v>180</v>
      </c>
      <c r="G106" s="49">
        <f>G107</f>
        <v>0</v>
      </c>
      <c r="H106" s="74">
        <f t="shared" si="3"/>
        <v>0</v>
      </c>
    </row>
    <row r="107" spans="1:8" s="10" customFormat="1" ht="26.25" customHeight="1">
      <c r="A107" s="4"/>
      <c r="B107" s="43" t="s">
        <v>73</v>
      </c>
      <c r="C107" s="42" t="s">
        <v>11</v>
      </c>
      <c r="D107" s="42" t="s">
        <v>135</v>
      </c>
      <c r="E107" s="42" t="s">
        <v>71</v>
      </c>
      <c r="F107" s="48">
        <f>F108</f>
        <v>180</v>
      </c>
      <c r="G107" s="48">
        <f>G108</f>
        <v>0</v>
      </c>
      <c r="H107" s="74">
        <f t="shared" si="3"/>
        <v>0</v>
      </c>
    </row>
    <row r="108" spans="1:8" s="10" customFormat="1" ht="37.5" customHeight="1">
      <c r="A108" s="4"/>
      <c r="B108" s="43" t="s">
        <v>91</v>
      </c>
      <c r="C108" s="42" t="s">
        <v>11</v>
      </c>
      <c r="D108" s="42" t="s">
        <v>135</v>
      </c>
      <c r="E108" s="42" t="s">
        <v>89</v>
      </c>
      <c r="F108" s="48">
        <f>100+80</f>
        <v>180</v>
      </c>
      <c r="G108" s="48">
        <v>0</v>
      </c>
      <c r="H108" s="74">
        <f t="shared" si="3"/>
        <v>0</v>
      </c>
    </row>
    <row r="109" spans="1:8" s="10" customFormat="1" ht="14.25" customHeight="1">
      <c r="A109" s="4"/>
      <c r="B109" s="45"/>
      <c r="C109" s="42"/>
      <c r="D109" s="42"/>
      <c r="E109" s="42"/>
      <c r="F109" s="48"/>
      <c r="G109" s="48"/>
      <c r="H109" s="74"/>
    </row>
    <row r="110" spans="1:8" s="10" customFormat="1" ht="75" customHeight="1">
      <c r="A110" s="4"/>
      <c r="B110" s="38" t="s">
        <v>31</v>
      </c>
      <c r="C110" s="42" t="s">
        <v>11</v>
      </c>
      <c r="D110" s="42" t="s">
        <v>136</v>
      </c>
      <c r="E110" s="42"/>
      <c r="F110" s="49">
        <f>F111</f>
        <v>500</v>
      </c>
      <c r="G110" s="49">
        <f>G111</f>
        <v>0</v>
      </c>
      <c r="H110" s="74">
        <f t="shared" si="3"/>
        <v>0</v>
      </c>
    </row>
    <row r="111" spans="1:8" s="10" customFormat="1" ht="24">
      <c r="A111" s="4"/>
      <c r="B111" s="43" t="s">
        <v>73</v>
      </c>
      <c r="C111" s="42" t="s">
        <v>11</v>
      </c>
      <c r="D111" s="42" t="s">
        <v>136</v>
      </c>
      <c r="E111" s="42" t="s">
        <v>71</v>
      </c>
      <c r="F111" s="48">
        <f>F112</f>
        <v>500</v>
      </c>
      <c r="G111" s="48">
        <f>G112</f>
        <v>0</v>
      </c>
      <c r="H111" s="74">
        <f t="shared" si="3"/>
        <v>0</v>
      </c>
    </row>
    <row r="112" spans="1:8" s="10" customFormat="1" ht="36.75" customHeight="1">
      <c r="A112" s="4"/>
      <c r="B112" s="43" t="s">
        <v>91</v>
      </c>
      <c r="C112" s="42" t="s">
        <v>11</v>
      </c>
      <c r="D112" s="42" t="s">
        <v>136</v>
      </c>
      <c r="E112" s="42" t="s">
        <v>89</v>
      </c>
      <c r="F112" s="48">
        <f>100+400</f>
        <v>500</v>
      </c>
      <c r="G112" s="48">
        <v>0</v>
      </c>
      <c r="H112" s="74">
        <f t="shared" si="3"/>
        <v>0</v>
      </c>
    </row>
    <row r="113" spans="1:8" s="10" customFormat="1" ht="12.75">
      <c r="A113" s="4"/>
      <c r="B113" s="44"/>
      <c r="C113" s="42"/>
      <c r="D113" s="42"/>
      <c r="E113" s="42"/>
      <c r="F113" s="48"/>
      <c r="G113" s="48"/>
      <c r="H113" s="74"/>
    </row>
    <row r="114" spans="1:8" s="10" customFormat="1" ht="44.25" customHeight="1">
      <c r="A114" s="4"/>
      <c r="B114" s="45" t="s">
        <v>53</v>
      </c>
      <c r="C114" s="42" t="s">
        <v>11</v>
      </c>
      <c r="D114" s="42" t="s">
        <v>137</v>
      </c>
      <c r="E114" s="42"/>
      <c r="F114" s="49">
        <f>F115</f>
        <v>24676</v>
      </c>
      <c r="G114" s="49">
        <f>G115</f>
        <v>1668.9</v>
      </c>
      <c r="H114" s="74">
        <f t="shared" si="3"/>
        <v>6.763251742583888</v>
      </c>
    </row>
    <row r="115" spans="1:8" s="10" customFormat="1" ht="29.25" customHeight="1">
      <c r="A115" s="4"/>
      <c r="B115" s="43" t="s">
        <v>73</v>
      </c>
      <c r="C115" s="42" t="s">
        <v>11</v>
      </c>
      <c r="D115" s="42" t="s">
        <v>137</v>
      </c>
      <c r="E115" s="42" t="s">
        <v>71</v>
      </c>
      <c r="F115" s="48">
        <f>F116</f>
        <v>24676</v>
      </c>
      <c r="G115" s="48">
        <f>G116</f>
        <v>1668.9</v>
      </c>
      <c r="H115" s="74">
        <f t="shared" si="3"/>
        <v>6.763251742583888</v>
      </c>
    </row>
    <row r="116" spans="1:8" s="10" customFormat="1" ht="38.25" customHeight="1">
      <c r="A116" s="4"/>
      <c r="B116" s="43" t="s">
        <v>91</v>
      </c>
      <c r="C116" s="42" t="s">
        <v>11</v>
      </c>
      <c r="D116" s="42" t="s">
        <v>137</v>
      </c>
      <c r="E116" s="42" t="s">
        <v>89</v>
      </c>
      <c r="F116" s="48">
        <f>36496-10500-1320</f>
        <v>24676</v>
      </c>
      <c r="G116" s="48">
        <v>1668.9</v>
      </c>
      <c r="H116" s="74">
        <f t="shared" si="3"/>
        <v>6.763251742583888</v>
      </c>
    </row>
    <row r="117" spans="1:8" s="10" customFormat="1" ht="50.25" customHeight="1">
      <c r="A117" s="4"/>
      <c r="B117" s="45" t="s">
        <v>150</v>
      </c>
      <c r="C117" s="42" t="s">
        <v>11</v>
      </c>
      <c r="D117" s="42" t="s">
        <v>151</v>
      </c>
      <c r="E117" s="42"/>
      <c r="F117" s="49">
        <f>F119</f>
        <v>6600</v>
      </c>
      <c r="G117" s="49">
        <f>G119</f>
        <v>6568.5</v>
      </c>
      <c r="H117" s="74">
        <f t="shared" si="3"/>
        <v>99.52272727272727</v>
      </c>
    </row>
    <row r="118" spans="1:8" s="10" customFormat="1" ht="27.75" customHeight="1">
      <c r="A118" s="4"/>
      <c r="B118" s="43" t="s">
        <v>73</v>
      </c>
      <c r="C118" s="42" t="s">
        <v>11</v>
      </c>
      <c r="D118" s="42" t="s">
        <v>151</v>
      </c>
      <c r="E118" s="42" t="s">
        <v>71</v>
      </c>
      <c r="F118" s="49">
        <f>F119</f>
        <v>6600</v>
      </c>
      <c r="G118" s="49">
        <f>G119</f>
        <v>6568.5</v>
      </c>
      <c r="H118" s="74">
        <f t="shared" si="3"/>
        <v>99.52272727272727</v>
      </c>
    </row>
    <row r="119" spans="1:8" s="10" customFormat="1" ht="38.25" customHeight="1">
      <c r="A119" s="4"/>
      <c r="B119" s="43" t="s">
        <v>91</v>
      </c>
      <c r="C119" s="42" t="s">
        <v>11</v>
      </c>
      <c r="D119" s="42" t="s">
        <v>151</v>
      </c>
      <c r="E119" s="42" t="s">
        <v>89</v>
      </c>
      <c r="F119" s="48">
        <v>6600</v>
      </c>
      <c r="G119" s="48">
        <v>6568.5</v>
      </c>
      <c r="H119" s="74">
        <f t="shared" si="3"/>
        <v>99.52272727272727</v>
      </c>
    </row>
    <row r="120" spans="1:8" s="10" customFormat="1" ht="21.75" customHeight="1">
      <c r="A120" s="4"/>
      <c r="B120" s="43"/>
      <c r="C120" s="42"/>
      <c r="D120" s="42"/>
      <c r="E120" s="42"/>
      <c r="F120" s="48"/>
      <c r="G120" s="48"/>
      <c r="H120" s="74"/>
    </row>
    <row r="121" spans="1:8" s="17" customFormat="1" ht="48" customHeight="1">
      <c r="A121" s="18"/>
      <c r="B121" s="38" t="s">
        <v>32</v>
      </c>
      <c r="C121" s="42" t="s">
        <v>11</v>
      </c>
      <c r="D121" s="42" t="s">
        <v>138</v>
      </c>
      <c r="E121" s="42"/>
      <c r="F121" s="49">
        <f>F122</f>
        <v>3000</v>
      </c>
      <c r="G121" s="49">
        <f>G122</f>
        <v>911.9</v>
      </c>
      <c r="H121" s="74">
        <f t="shared" si="3"/>
        <v>30.396666666666665</v>
      </c>
    </row>
    <row r="122" spans="1:8" s="17" customFormat="1" ht="25.5" customHeight="1">
      <c r="A122" s="18"/>
      <c r="B122" s="43" t="s">
        <v>73</v>
      </c>
      <c r="C122" s="42" t="s">
        <v>11</v>
      </c>
      <c r="D122" s="42" t="s">
        <v>138</v>
      </c>
      <c r="E122" s="42" t="s">
        <v>71</v>
      </c>
      <c r="F122" s="48">
        <f>F123</f>
        <v>3000</v>
      </c>
      <c r="G122" s="48">
        <f>G123</f>
        <v>911.9</v>
      </c>
      <c r="H122" s="74">
        <f t="shared" si="3"/>
        <v>30.396666666666665</v>
      </c>
    </row>
    <row r="123" spans="1:8" s="17" customFormat="1" ht="35.25" customHeight="1">
      <c r="A123" s="18"/>
      <c r="B123" s="43" t="s">
        <v>91</v>
      </c>
      <c r="C123" s="42" t="s">
        <v>11</v>
      </c>
      <c r="D123" s="42" t="s">
        <v>138</v>
      </c>
      <c r="E123" s="42" t="s">
        <v>89</v>
      </c>
      <c r="F123" s="48">
        <v>3000</v>
      </c>
      <c r="G123" s="48">
        <v>911.9</v>
      </c>
      <c r="H123" s="74">
        <f t="shared" si="3"/>
        <v>30.396666666666665</v>
      </c>
    </row>
    <row r="124" spans="1:8" s="17" customFormat="1" ht="25.5" customHeight="1">
      <c r="A124" s="18"/>
      <c r="B124" s="43"/>
      <c r="C124" s="42"/>
      <c r="D124" s="42"/>
      <c r="E124" s="42"/>
      <c r="F124" s="48"/>
      <c r="G124" s="48"/>
      <c r="H124" s="74"/>
    </row>
    <row r="125" spans="1:8" s="10" customFormat="1" ht="72" customHeight="1">
      <c r="A125" s="4"/>
      <c r="B125" s="45" t="s">
        <v>33</v>
      </c>
      <c r="C125" s="42" t="s">
        <v>11</v>
      </c>
      <c r="D125" s="42" t="s">
        <v>139</v>
      </c>
      <c r="E125" s="42"/>
      <c r="F125" s="49">
        <f>F126</f>
        <v>2540</v>
      </c>
      <c r="G125" s="49">
        <f>G126</f>
        <v>1395.7</v>
      </c>
      <c r="H125" s="74">
        <f t="shared" si="3"/>
        <v>54.9488188976378</v>
      </c>
    </row>
    <row r="126" spans="1:8" s="10" customFormat="1" ht="25.5" customHeight="1">
      <c r="A126" s="4"/>
      <c r="B126" s="43" t="s">
        <v>73</v>
      </c>
      <c r="C126" s="42" t="s">
        <v>11</v>
      </c>
      <c r="D126" s="42" t="s">
        <v>139</v>
      </c>
      <c r="E126" s="42" t="s">
        <v>71</v>
      </c>
      <c r="F126" s="48">
        <f>F127</f>
        <v>2540</v>
      </c>
      <c r="G126" s="48">
        <f>G127</f>
        <v>1395.7</v>
      </c>
      <c r="H126" s="74">
        <f t="shared" si="3"/>
        <v>54.9488188976378</v>
      </c>
    </row>
    <row r="127" spans="1:8" s="10" customFormat="1" ht="35.25" customHeight="1">
      <c r="A127" s="4"/>
      <c r="B127" s="43" t="s">
        <v>91</v>
      </c>
      <c r="C127" s="42" t="s">
        <v>11</v>
      </c>
      <c r="D127" s="42" t="s">
        <v>139</v>
      </c>
      <c r="E127" s="42" t="s">
        <v>89</v>
      </c>
      <c r="F127" s="48">
        <f>1500+1000+40</f>
        <v>2540</v>
      </c>
      <c r="G127" s="48">
        <v>1395.7</v>
      </c>
      <c r="H127" s="74">
        <f t="shared" si="3"/>
        <v>54.9488188976378</v>
      </c>
    </row>
    <row r="128" spans="1:8" s="10" customFormat="1" ht="21" customHeight="1">
      <c r="A128" s="4"/>
      <c r="B128" s="44"/>
      <c r="C128" s="42"/>
      <c r="D128" s="42"/>
      <c r="E128" s="42"/>
      <c r="F128" s="50"/>
      <c r="G128" s="50"/>
      <c r="H128" s="74"/>
    </row>
    <row r="129" spans="1:8" s="10" customFormat="1" ht="59.25" customHeight="1">
      <c r="A129" s="4"/>
      <c r="B129" s="45" t="s">
        <v>34</v>
      </c>
      <c r="C129" s="42" t="s">
        <v>11</v>
      </c>
      <c r="D129" s="42" t="s">
        <v>128</v>
      </c>
      <c r="E129" s="42"/>
      <c r="F129" s="49">
        <f>F130</f>
        <v>100</v>
      </c>
      <c r="G129" s="49">
        <f>G130</f>
        <v>0</v>
      </c>
      <c r="H129" s="74">
        <f t="shared" si="3"/>
        <v>0</v>
      </c>
    </row>
    <row r="130" spans="1:8" s="10" customFormat="1" ht="21.75" customHeight="1">
      <c r="A130" s="4"/>
      <c r="B130" s="43" t="s">
        <v>73</v>
      </c>
      <c r="C130" s="42" t="s">
        <v>11</v>
      </c>
      <c r="D130" s="42" t="s">
        <v>128</v>
      </c>
      <c r="E130" s="42" t="s">
        <v>71</v>
      </c>
      <c r="F130" s="48">
        <f>F131</f>
        <v>100</v>
      </c>
      <c r="G130" s="48">
        <f>G131</f>
        <v>0</v>
      </c>
      <c r="H130" s="74">
        <f t="shared" si="3"/>
        <v>0</v>
      </c>
    </row>
    <row r="131" spans="1:8" s="10" customFormat="1" ht="39.75" customHeight="1">
      <c r="A131" s="4"/>
      <c r="B131" s="43" t="s">
        <v>91</v>
      </c>
      <c r="C131" s="42" t="s">
        <v>11</v>
      </c>
      <c r="D131" s="42" t="s">
        <v>128</v>
      </c>
      <c r="E131" s="42" t="s">
        <v>89</v>
      </c>
      <c r="F131" s="48">
        <v>100</v>
      </c>
      <c r="G131" s="48">
        <v>0</v>
      </c>
      <c r="H131" s="74">
        <f t="shared" si="3"/>
        <v>0</v>
      </c>
    </row>
    <row r="132" spans="1:8" s="10" customFormat="1" ht="23.25" customHeight="1">
      <c r="A132" s="4"/>
      <c r="B132" s="43"/>
      <c r="C132" s="42"/>
      <c r="D132" s="42"/>
      <c r="E132" s="42"/>
      <c r="F132" s="48"/>
      <c r="G132" s="48"/>
      <c r="H132" s="74"/>
    </row>
    <row r="133" spans="1:8" s="10" customFormat="1" ht="15.75" customHeight="1">
      <c r="A133" s="4"/>
      <c r="B133" s="59" t="s">
        <v>79</v>
      </c>
      <c r="C133" s="42" t="s">
        <v>13</v>
      </c>
      <c r="D133" s="42"/>
      <c r="E133" s="42"/>
      <c r="F133" s="49">
        <f>F134+F139+F152</f>
        <v>1413.6</v>
      </c>
      <c r="G133" s="49">
        <f>G134+G139+G152</f>
        <v>585.5</v>
      </c>
      <c r="H133" s="74">
        <f t="shared" si="3"/>
        <v>41.419071873231466</v>
      </c>
    </row>
    <row r="134" spans="1:8" s="10" customFormat="1" ht="28.5" customHeight="1">
      <c r="A134" s="4"/>
      <c r="B134" s="59" t="s">
        <v>55</v>
      </c>
      <c r="C134" s="42" t="s">
        <v>54</v>
      </c>
      <c r="D134" s="42"/>
      <c r="E134" s="42"/>
      <c r="F134" s="49">
        <f aca="true" t="shared" si="7" ref="F134:G136">F135</f>
        <v>353.6</v>
      </c>
      <c r="G134" s="49">
        <f t="shared" si="7"/>
        <v>32.3</v>
      </c>
      <c r="H134" s="74">
        <f t="shared" si="3"/>
        <v>9.134615384615383</v>
      </c>
    </row>
    <row r="135" spans="1:8" s="10" customFormat="1" ht="91.5" customHeight="1">
      <c r="A135" s="4"/>
      <c r="B135" s="45" t="s">
        <v>61</v>
      </c>
      <c r="C135" s="42" t="s">
        <v>54</v>
      </c>
      <c r="D135" s="42" t="s">
        <v>140</v>
      </c>
      <c r="E135" s="42"/>
      <c r="F135" s="48">
        <f t="shared" si="7"/>
        <v>353.6</v>
      </c>
      <c r="G135" s="48">
        <f t="shared" si="7"/>
        <v>32.3</v>
      </c>
      <c r="H135" s="74">
        <f t="shared" si="3"/>
        <v>9.134615384615383</v>
      </c>
    </row>
    <row r="136" spans="1:8" s="10" customFormat="1" ht="23.25" customHeight="1">
      <c r="A136" s="4"/>
      <c r="B136" s="43" t="s">
        <v>73</v>
      </c>
      <c r="C136" s="42" t="s">
        <v>54</v>
      </c>
      <c r="D136" s="42" t="s">
        <v>140</v>
      </c>
      <c r="E136" s="42" t="s">
        <v>71</v>
      </c>
      <c r="F136" s="48">
        <f t="shared" si="7"/>
        <v>353.6</v>
      </c>
      <c r="G136" s="48">
        <f t="shared" si="7"/>
        <v>32.3</v>
      </c>
      <c r="H136" s="74">
        <f t="shared" si="3"/>
        <v>9.134615384615383</v>
      </c>
    </row>
    <row r="137" spans="1:8" s="10" customFormat="1" ht="38.25" customHeight="1">
      <c r="A137" s="4"/>
      <c r="B137" s="43" t="s">
        <v>91</v>
      </c>
      <c r="C137" s="42" t="s">
        <v>54</v>
      </c>
      <c r="D137" s="42" t="s">
        <v>140</v>
      </c>
      <c r="E137" s="42" t="s">
        <v>89</v>
      </c>
      <c r="F137" s="48">
        <v>353.6</v>
      </c>
      <c r="G137" s="48">
        <v>32.3</v>
      </c>
      <c r="H137" s="74">
        <f t="shared" si="3"/>
        <v>9.134615384615383</v>
      </c>
    </row>
    <row r="138" spans="1:8" s="10" customFormat="1" ht="21.75" customHeight="1">
      <c r="A138" s="4"/>
      <c r="B138" s="59"/>
      <c r="C138" s="42"/>
      <c r="D138" s="42"/>
      <c r="E138" s="42"/>
      <c r="F138" s="49"/>
      <c r="G138" s="49"/>
      <c r="H138" s="74"/>
    </row>
    <row r="139" spans="1:8" s="10" customFormat="1" ht="14.25" customHeight="1">
      <c r="A139" s="4"/>
      <c r="B139" s="59" t="s">
        <v>44</v>
      </c>
      <c r="C139" s="42" t="s">
        <v>7</v>
      </c>
      <c r="D139" s="67"/>
      <c r="E139" s="67"/>
      <c r="F139" s="49">
        <f>F140+F148+F144</f>
        <v>860</v>
      </c>
      <c r="G139" s="49">
        <f>G140+G148+G144</f>
        <v>553.2</v>
      </c>
      <c r="H139" s="74">
        <f t="shared" si="3"/>
        <v>64.32558139534885</v>
      </c>
    </row>
    <row r="140" spans="1:8" s="10" customFormat="1" ht="35.25" customHeight="1">
      <c r="A140" s="4"/>
      <c r="B140" s="38" t="s">
        <v>102</v>
      </c>
      <c r="C140" s="42" t="s">
        <v>7</v>
      </c>
      <c r="D140" s="42" t="s">
        <v>141</v>
      </c>
      <c r="E140" s="42"/>
      <c r="F140" s="49">
        <f>F141</f>
        <v>210</v>
      </c>
      <c r="G140" s="49">
        <f>G141</f>
        <v>52.2</v>
      </c>
      <c r="H140" s="74">
        <f aca="true" t="shared" si="8" ref="H140:H199">G140/F140%</f>
        <v>24.857142857142858</v>
      </c>
    </row>
    <row r="141" spans="1:8" s="10" customFormat="1" ht="27" customHeight="1">
      <c r="A141" s="4"/>
      <c r="B141" s="43" t="s">
        <v>73</v>
      </c>
      <c r="C141" s="42" t="s">
        <v>7</v>
      </c>
      <c r="D141" s="42" t="s">
        <v>141</v>
      </c>
      <c r="E141" s="42" t="s">
        <v>71</v>
      </c>
      <c r="F141" s="48">
        <f>F142</f>
        <v>210</v>
      </c>
      <c r="G141" s="48">
        <f>G142</f>
        <v>52.2</v>
      </c>
      <c r="H141" s="74">
        <f t="shared" si="8"/>
        <v>24.857142857142858</v>
      </c>
    </row>
    <row r="142" spans="1:8" s="10" customFormat="1" ht="38.25" customHeight="1">
      <c r="A142" s="4"/>
      <c r="B142" s="43" t="s">
        <v>91</v>
      </c>
      <c r="C142" s="42" t="s">
        <v>7</v>
      </c>
      <c r="D142" s="42" t="s">
        <v>141</v>
      </c>
      <c r="E142" s="42" t="s">
        <v>89</v>
      </c>
      <c r="F142" s="48">
        <v>210</v>
      </c>
      <c r="G142" s="48">
        <v>52.2</v>
      </c>
      <c r="H142" s="74">
        <f t="shared" si="8"/>
        <v>24.857142857142858</v>
      </c>
    </row>
    <row r="143" spans="1:8" s="10" customFormat="1" ht="19.5" customHeight="1">
      <c r="A143" s="4"/>
      <c r="B143" s="43"/>
      <c r="C143" s="42"/>
      <c r="D143" s="42"/>
      <c r="E143" s="42"/>
      <c r="F143" s="48"/>
      <c r="G143" s="48"/>
      <c r="H143" s="74"/>
    </row>
    <row r="144" spans="1:8" s="10" customFormat="1" ht="47.25" customHeight="1">
      <c r="A144" s="4"/>
      <c r="B144" s="38" t="s">
        <v>156</v>
      </c>
      <c r="C144" s="42" t="s">
        <v>7</v>
      </c>
      <c r="D144" s="42" t="s">
        <v>158</v>
      </c>
      <c r="E144" s="46"/>
      <c r="F144" s="49">
        <f>F145</f>
        <v>450</v>
      </c>
      <c r="G144" s="49">
        <f>G145</f>
        <v>450</v>
      </c>
      <c r="H144" s="74">
        <f t="shared" si="8"/>
        <v>100</v>
      </c>
    </row>
    <row r="145" spans="1:8" s="10" customFormat="1" ht="24" customHeight="1">
      <c r="A145" s="4"/>
      <c r="B145" s="43" t="s">
        <v>73</v>
      </c>
      <c r="C145" s="42" t="s">
        <v>7</v>
      </c>
      <c r="D145" s="42" t="s">
        <v>158</v>
      </c>
      <c r="E145" s="42" t="s">
        <v>71</v>
      </c>
      <c r="F145" s="48">
        <f>F146</f>
        <v>450</v>
      </c>
      <c r="G145" s="48">
        <f>G146</f>
        <v>450</v>
      </c>
      <c r="H145" s="74">
        <f t="shared" si="8"/>
        <v>100</v>
      </c>
    </row>
    <row r="146" spans="1:8" s="10" customFormat="1" ht="35.25" customHeight="1">
      <c r="A146" s="4"/>
      <c r="B146" s="43" t="s">
        <v>91</v>
      </c>
      <c r="C146" s="42" t="s">
        <v>7</v>
      </c>
      <c r="D146" s="42" t="s">
        <v>158</v>
      </c>
      <c r="E146" s="42" t="s">
        <v>89</v>
      </c>
      <c r="F146" s="48">
        <v>450</v>
      </c>
      <c r="G146" s="48">
        <v>450</v>
      </c>
      <c r="H146" s="74">
        <f t="shared" si="8"/>
        <v>100</v>
      </c>
    </row>
    <row r="147" spans="1:8" s="10" customFormat="1" ht="23.25" customHeight="1">
      <c r="A147" s="4"/>
      <c r="B147" s="43"/>
      <c r="C147" s="42"/>
      <c r="D147" s="42"/>
      <c r="E147" s="42"/>
      <c r="F147" s="48"/>
      <c r="G147" s="48"/>
      <c r="H147" s="74"/>
    </row>
    <row r="148" spans="1:8" s="10" customFormat="1" ht="60" customHeight="1">
      <c r="A148" s="4"/>
      <c r="B148" s="45" t="s">
        <v>35</v>
      </c>
      <c r="C148" s="42" t="s">
        <v>7</v>
      </c>
      <c r="D148" s="42" t="s">
        <v>142</v>
      </c>
      <c r="E148" s="42"/>
      <c r="F148" s="49">
        <f>F149</f>
        <v>200</v>
      </c>
      <c r="G148" s="49">
        <f>G149</f>
        <v>51</v>
      </c>
      <c r="H148" s="74">
        <f t="shared" si="8"/>
        <v>25.5</v>
      </c>
    </row>
    <row r="149" spans="1:8" s="10" customFormat="1" ht="24" customHeight="1">
      <c r="A149" s="4"/>
      <c r="B149" s="43" t="s">
        <v>73</v>
      </c>
      <c r="C149" s="42" t="s">
        <v>7</v>
      </c>
      <c r="D149" s="42" t="s">
        <v>142</v>
      </c>
      <c r="E149" s="42" t="s">
        <v>71</v>
      </c>
      <c r="F149" s="48">
        <f>F150</f>
        <v>200</v>
      </c>
      <c r="G149" s="48">
        <f>G150</f>
        <v>51</v>
      </c>
      <c r="H149" s="74">
        <f t="shared" si="8"/>
        <v>25.5</v>
      </c>
    </row>
    <row r="150" spans="1:8" s="10" customFormat="1" ht="41.25" customHeight="1">
      <c r="A150" s="4"/>
      <c r="B150" s="43" t="s">
        <v>91</v>
      </c>
      <c r="C150" s="42" t="s">
        <v>7</v>
      </c>
      <c r="D150" s="42" t="s">
        <v>142</v>
      </c>
      <c r="E150" s="42" t="s">
        <v>89</v>
      </c>
      <c r="F150" s="48">
        <v>200</v>
      </c>
      <c r="G150" s="48">
        <v>51</v>
      </c>
      <c r="H150" s="74">
        <f t="shared" si="8"/>
        <v>25.5</v>
      </c>
    </row>
    <row r="151" spans="1:8" s="10" customFormat="1" ht="23.25" customHeight="1">
      <c r="A151" s="4"/>
      <c r="B151" s="43"/>
      <c r="C151" s="42"/>
      <c r="D151" s="42"/>
      <c r="E151" s="42"/>
      <c r="F151" s="48"/>
      <c r="G151" s="48"/>
      <c r="H151" s="74"/>
    </row>
    <row r="152" spans="1:8" s="10" customFormat="1" ht="15.75" customHeight="1">
      <c r="A152" s="4"/>
      <c r="B152" s="68" t="s">
        <v>64</v>
      </c>
      <c r="C152" s="42" t="s">
        <v>23</v>
      </c>
      <c r="D152" s="42"/>
      <c r="E152" s="42"/>
      <c r="F152" s="48">
        <f aca="true" t="shared" si="9" ref="F152:G154">F153</f>
        <v>200</v>
      </c>
      <c r="G152" s="48">
        <f t="shared" si="9"/>
        <v>0</v>
      </c>
      <c r="H152" s="74">
        <f t="shared" si="8"/>
        <v>0</v>
      </c>
    </row>
    <row r="153" spans="1:8" s="10" customFormat="1" ht="61.5" customHeight="1">
      <c r="A153" s="4"/>
      <c r="B153" s="45" t="s">
        <v>34</v>
      </c>
      <c r="C153" s="42" t="s">
        <v>23</v>
      </c>
      <c r="D153" s="42" t="s">
        <v>128</v>
      </c>
      <c r="E153" s="42"/>
      <c r="F153" s="49">
        <f t="shared" si="9"/>
        <v>200</v>
      </c>
      <c r="G153" s="49">
        <f t="shared" si="9"/>
        <v>0</v>
      </c>
      <c r="H153" s="74">
        <f t="shared" si="8"/>
        <v>0</v>
      </c>
    </row>
    <row r="154" spans="1:8" s="10" customFormat="1" ht="23.25" customHeight="1">
      <c r="A154" s="4"/>
      <c r="B154" s="43" t="s">
        <v>73</v>
      </c>
      <c r="C154" s="42" t="s">
        <v>23</v>
      </c>
      <c r="D154" s="42" t="s">
        <v>128</v>
      </c>
      <c r="E154" s="42" t="s">
        <v>71</v>
      </c>
      <c r="F154" s="48">
        <f t="shared" si="9"/>
        <v>200</v>
      </c>
      <c r="G154" s="48">
        <f t="shared" si="9"/>
        <v>0</v>
      </c>
      <c r="H154" s="74">
        <f t="shared" si="8"/>
        <v>0</v>
      </c>
    </row>
    <row r="155" spans="1:8" s="10" customFormat="1" ht="39" customHeight="1">
      <c r="A155" s="4"/>
      <c r="B155" s="43" t="s">
        <v>91</v>
      </c>
      <c r="C155" s="42" t="s">
        <v>23</v>
      </c>
      <c r="D155" s="42" t="s">
        <v>128</v>
      </c>
      <c r="E155" s="42" t="s">
        <v>89</v>
      </c>
      <c r="F155" s="48">
        <v>200</v>
      </c>
      <c r="G155" s="48">
        <v>0</v>
      </c>
      <c r="H155" s="74">
        <f t="shared" si="8"/>
        <v>0</v>
      </c>
    </row>
    <row r="156" spans="1:8" s="10" customFormat="1" ht="18.75" customHeight="1">
      <c r="A156" s="7"/>
      <c r="B156" s="44"/>
      <c r="C156" s="42"/>
      <c r="D156" s="42"/>
      <c r="E156" s="42"/>
      <c r="F156" s="50"/>
      <c r="G156" s="50"/>
      <c r="H156" s="74"/>
    </row>
    <row r="157" spans="1:8" s="10" customFormat="1" ht="15.75" customHeight="1">
      <c r="A157" s="7"/>
      <c r="B157" s="59" t="s">
        <v>80</v>
      </c>
      <c r="C157" s="42" t="s">
        <v>14</v>
      </c>
      <c r="D157" s="58"/>
      <c r="E157" s="58"/>
      <c r="F157" s="40">
        <f>F158</f>
        <v>3300</v>
      </c>
      <c r="G157" s="40">
        <f>G158</f>
        <v>2581</v>
      </c>
      <c r="H157" s="74">
        <f t="shared" si="8"/>
        <v>78.21212121212122</v>
      </c>
    </row>
    <row r="158" spans="1:8" s="16" customFormat="1" ht="18.75" customHeight="1">
      <c r="A158" s="15"/>
      <c r="B158" s="69" t="s">
        <v>45</v>
      </c>
      <c r="C158" s="42" t="s">
        <v>10</v>
      </c>
      <c r="D158" s="58"/>
      <c r="E158" s="58"/>
      <c r="F158" s="40">
        <f>F159+F163</f>
        <v>3300</v>
      </c>
      <c r="G158" s="40">
        <f>G159+G163</f>
        <v>2581</v>
      </c>
      <c r="H158" s="74">
        <f t="shared" si="8"/>
        <v>78.21212121212122</v>
      </c>
    </row>
    <row r="159" spans="1:8" s="10" customFormat="1" ht="59.25" customHeight="1">
      <c r="A159" s="7"/>
      <c r="B159" s="45" t="s">
        <v>36</v>
      </c>
      <c r="C159" s="42" t="s">
        <v>10</v>
      </c>
      <c r="D159" s="42" t="s">
        <v>143</v>
      </c>
      <c r="E159" s="42"/>
      <c r="F159" s="49">
        <f>F160</f>
        <v>2620</v>
      </c>
      <c r="G159" s="49">
        <f>G160</f>
        <v>2242.5</v>
      </c>
      <c r="H159" s="74">
        <f t="shared" si="8"/>
        <v>85.59160305343512</v>
      </c>
    </row>
    <row r="160" spans="1:8" s="10" customFormat="1" ht="24" customHeight="1">
      <c r="A160" s="7"/>
      <c r="B160" s="43" t="s">
        <v>73</v>
      </c>
      <c r="C160" s="42" t="s">
        <v>10</v>
      </c>
      <c r="D160" s="42" t="s">
        <v>143</v>
      </c>
      <c r="E160" s="42" t="s">
        <v>71</v>
      </c>
      <c r="F160" s="48">
        <f>F161</f>
        <v>2620</v>
      </c>
      <c r="G160" s="48">
        <f>G161</f>
        <v>2242.5</v>
      </c>
      <c r="H160" s="74">
        <f t="shared" si="8"/>
        <v>85.59160305343512</v>
      </c>
    </row>
    <row r="161" spans="1:8" s="10" customFormat="1" ht="37.5" customHeight="1">
      <c r="A161" s="7"/>
      <c r="B161" s="43" t="s">
        <v>91</v>
      </c>
      <c r="C161" s="42" t="s">
        <v>10</v>
      </c>
      <c r="D161" s="42" t="s">
        <v>143</v>
      </c>
      <c r="E161" s="42" t="s">
        <v>89</v>
      </c>
      <c r="F161" s="48">
        <v>2620</v>
      </c>
      <c r="G161" s="48">
        <v>2242.5</v>
      </c>
      <c r="H161" s="74">
        <f t="shared" si="8"/>
        <v>85.59160305343512</v>
      </c>
    </row>
    <row r="162" spans="1:8" s="10" customFormat="1" ht="14.25" customHeight="1">
      <c r="A162" s="7"/>
      <c r="B162" s="43"/>
      <c r="C162" s="42"/>
      <c r="D162" s="42"/>
      <c r="E162" s="42"/>
      <c r="F162" s="48"/>
      <c r="G162" s="48"/>
      <c r="H162" s="74"/>
    </row>
    <row r="163" spans="1:8" s="10" customFormat="1" ht="45.75" customHeight="1">
      <c r="A163" s="7"/>
      <c r="B163" s="38" t="s">
        <v>60</v>
      </c>
      <c r="C163" s="42" t="s">
        <v>10</v>
      </c>
      <c r="D163" s="42" t="s">
        <v>144</v>
      </c>
      <c r="E163" s="42"/>
      <c r="F163" s="49">
        <f>F164</f>
        <v>680</v>
      </c>
      <c r="G163" s="49">
        <f>G164</f>
        <v>338.5</v>
      </c>
      <c r="H163" s="74">
        <f t="shared" si="8"/>
        <v>49.779411764705884</v>
      </c>
    </row>
    <row r="164" spans="1:8" s="10" customFormat="1" ht="26.25" customHeight="1">
      <c r="A164" s="7"/>
      <c r="B164" s="43" t="s">
        <v>73</v>
      </c>
      <c r="C164" s="42" t="s">
        <v>10</v>
      </c>
      <c r="D164" s="42" t="s">
        <v>144</v>
      </c>
      <c r="E164" s="42" t="s">
        <v>71</v>
      </c>
      <c r="F164" s="48">
        <f>F165</f>
        <v>680</v>
      </c>
      <c r="G164" s="48">
        <f>G165</f>
        <v>338.5</v>
      </c>
      <c r="H164" s="74">
        <f t="shared" si="8"/>
        <v>49.779411764705884</v>
      </c>
    </row>
    <row r="165" spans="1:8" s="10" customFormat="1" ht="39" customHeight="1">
      <c r="A165" s="7"/>
      <c r="B165" s="43" t="s">
        <v>91</v>
      </c>
      <c r="C165" s="42" t="s">
        <v>10</v>
      </c>
      <c r="D165" s="42" t="s">
        <v>144</v>
      </c>
      <c r="E165" s="42" t="s">
        <v>89</v>
      </c>
      <c r="F165" s="48">
        <v>680</v>
      </c>
      <c r="G165" s="48">
        <v>338.5</v>
      </c>
      <c r="H165" s="74">
        <f t="shared" si="8"/>
        <v>49.779411764705884</v>
      </c>
    </row>
    <row r="166" spans="1:8" s="10" customFormat="1" ht="14.25" customHeight="1">
      <c r="A166" s="7"/>
      <c r="B166" s="43"/>
      <c r="C166" s="42"/>
      <c r="D166" s="42"/>
      <c r="E166" s="42"/>
      <c r="F166" s="48"/>
      <c r="G166" s="48"/>
      <c r="H166" s="74"/>
    </row>
    <row r="167" spans="1:8" s="16" customFormat="1" ht="24" customHeight="1">
      <c r="A167" s="15"/>
      <c r="B167" s="59" t="s">
        <v>81</v>
      </c>
      <c r="C167" s="42" t="s">
        <v>19</v>
      </c>
      <c r="D167" s="42"/>
      <c r="E167" s="42"/>
      <c r="F167" s="40">
        <f>F173+F168</f>
        <v>10431.199999999999</v>
      </c>
      <c r="G167" s="40">
        <f>G173+G168</f>
        <v>4764.6</v>
      </c>
      <c r="H167" s="74">
        <f t="shared" si="8"/>
        <v>45.67643224173634</v>
      </c>
    </row>
    <row r="168" spans="1:8" s="16" customFormat="1" ht="40.5" customHeight="1">
      <c r="A168" s="15"/>
      <c r="B168" s="59" t="s">
        <v>51</v>
      </c>
      <c r="C168" s="42" t="s">
        <v>50</v>
      </c>
      <c r="D168" s="42"/>
      <c r="E168" s="42"/>
      <c r="F168" s="40">
        <f aca="true" t="shared" si="10" ref="F168:G170">F169</f>
        <v>1163.5</v>
      </c>
      <c r="G168" s="40">
        <f t="shared" si="10"/>
        <v>123.5</v>
      </c>
      <c r="H168" s="74">
        <f t="shared" si="8"/>
        <v>10.614525139664805</v>
      </c>
    </row>
    <row r="169" spans="1:8" s="16" customFormat="1" ht="35.25" customHeight="1">
      <c r="A169" s="15"/>
      <c r="B169" s="44" t="s">
        <v>52</v>
      </c>
      <c r="C169" s="42" t="s">
        <v>50</v>
      </c>
      <c r="D169" s="42" t="s">
        <v>157</v>
      </c>
      <c r="E169" s="42"/>
      <c r="F169" s="41">
        <f t="shared" si="10"/>
        <v>1163.5</v>
      </c>
      <c r="G169" s="41">
        <f t="shared" si="10"/>
        <v>123.5</v>
      </c>
      <c r="H169" s="74">
        <f t="shared" si="8"/>
        <v>10.614525139664805</v>
      </c>
    </row>
    <row r="170" spans="1:8" s="16" customFormat="1" ht="25.5" customHeight="1">
      <c r="A170" s="15"/>
      <c r="B170" s="44" t="s">
        <v>70</v>
      </c>
      <c r="C170" s="42" t="s">
        <v>50</v>
      </c>
      <c r="D170" s="42" t="s">
        <v>157</v>
      </c>
      <c r="E170" s="42" t="s">
        <v>69</v>
      </c>
      <c r="F170" s="41">
        <f t="shared" si="10"/>
        <v>1163.5</v>
      </c>
      <c r="G170" s="41">
        <f t="shared" si="10"/>
        <v>123.5</v>
      </c>
      <c r="H170" s="74">
        <f t="shared" si="8"/>
        <v>10.614525139664805</v>
      </c>
    </row>
    <row r="171" spans="1:8" s="16" customFormat="1" ht="25.5" customHeight="1">
      <c r="A171" s="15"/>
      <c r="B171" s="44" t="s">
        <v>96</v>
      </c>
      <c r="C171" s="42" t="s">
        <v>50</v>
      </c>
      <c r="D171" s="42" t="s">
        <v>157</v>
      </c>
      <c r="E171" s="42" t="s">
        <v>95</v>
      </c>
      <c r="F171" s="41">
        <v>1163.5</v>
      </c>
      <c r="G171" s="41">
        <v>123.5</v>
      </c>
      <c r="H171" s="74">
        <f t="shared" si="8"/>
        <v>10.614525139664805</v>
      </c>
    </row>
    <row r="172" spans="1:8" s="16" customFormat="1" ht="18" customHeight="1">
      <c r="A172" s="15"/>
      <c r="B172" s="59"/>
      <c r="C172" s="42"/>
      <c r="D172" s="42"/>
      <c r="E172" s="42"/>
      <c r="F172" s="40"/>
      <c r="G172" s="40"/>
      <c r="H172" s="74"/>
    </row>
    <row r="173" spans="1:8" s="16" customFormat="1" ht="15" customHeight="1">
      <c r="A173" s="15"/>
      <c r="B173" s="59" t="s">
        <v>46</v>
      </c>
      <c r="C173" s="42" t="s">
        <v>8</v>
      </c>
      <c r="D173" s="42"/>
      <c r="E173" s="42"/>
      <c r="F173" s="40">
        <f>F180+F183+F174</f>
        <v>9267.699999999999</v>
      </c>
      <c r="G173" s="40">
        <f>G180+G183+G174</f>
        <v>4641.1</v>
      </c>
      <c r="H173" s="74">
        <f t="shared" si="8"/>
        <v>50.07822868672918</v>
      </c>
    </row>
    <row r="174" spans="1:8" s="16" customFormat="1" ht="74.25" customHeight="1">
      <c r="A174" s="15"/>
      <c r="B174" s="38" t="s">
        <v>100</v>
      </c>
      <c r="C174" s="42" t="s">
        <v>8</v>
      </c>
      <c r="D174" s="42" t="s">
        <v>145</v>
      </c>
      <c r="E174" s="42"/>
      <c r="F174" s="41">
        <f>F175+F177</f>
        <v>2419.4</v>
      </c>
      <c r="G174" s="41">
        <f>G175+G177</f>
        <v>1091.5</v>
      </c>
      <c r="H174" s="74">
        <f t="shared" si="8"/>
        <v>45.11449119616433</v>
      </c>
    </row>
    <row r="175" spans="1:8" s="16" customFormat="1" ht="76.5" customHeight="1">
      <c r="A175" s="15"/>
      <c r="B175" s="43" t="s">
        <v>68</v>
      </c>
      <c r="C175" s="42" t="s">
        <v>8</v>
      </c>
      <c r="D175" s="42" t="s">
        <v>145</v>
      </c>
      <c r="E175" s="42" t="s">
        <v>67</v>
      </c>
      <c r="F175" s="41">
        <f>F176</f>
        <v>2266.4</v>
      </c>
      <c r="G175" s="41">
        <f>G176</f>
        <v>1030.9</v>
      </c>
      <c r="H175" s="74">
        <f t="shared" si="8"/>
        <v>45.48623367454995</v>
      </c>
    </row>
    <row r="176" spans="1:8" s="16" customFormat="1" ht="23.25" customHeight="1">
      <c r="A176" s="15"/>
      <c r="B176" s="43" t="s">
        <v>85</v>
      </c>
      <c r="C176" s="42" t="s">
        <v>8</v>
      </c>
      <c r="D176" s="42" t="s">
        <v>145</v>
      </c>
      <c r="E176" s="42" t="s">
        <v>84</v>
      </c>
      <c r="F176" s="41">
        <v>2266.4</v>
      </c>
      <c r="G176" s="41">
        <v>1030.9</v>
      </c>
      <c r="H176" s="74">
        <f t="shared" si="8"/>
        <v>45.48623367454995</v>
      </c>
    </row>
    <row r="177" spans="1:8" s="16" customFormat="1" ht="27" customHeight="1">
      <c r="A177" s="15"/>
      <c r="B177" s="43" t="s">
        <v>73</v>
      </c>
      <c r="C177" s="42" t="s">
        <v>8</v>
      </c>
      <c r="D177" s="42" t="s">
        <v>145</v>
      </c>
      <c r="E177" s="42" t="s">
        <v>71</v>
      </c>
      <c r="F177" s="41">
        <f>F178</f>
        <v>153</v>
      </c>
      <c r="G177" s="41">
        <f>G178</f>
        <v>60.6</v>
      </c>
      <c r="H177" s="74">
        <f t="shared" si="8"/>
        <v>39.6078431372549</v>
      </c>
    </row>
    <row r="178" spans="1:8" s="16" customFormat="1" ht="37.5" customHeight="1">
      <c r="A178" s="15"/>
      <c r="B178" s="43" t="s">
        <v>91</v>
      </c>
      <c r="C178" s="42" t="s">
        <v>8</v>
      </c>
      <c r="D178" s="42" t="s">
        <v>145</v>
      </c>
      <c r="E178" s="42" t="s">
        <v>89</v>
      </c>
      <c r="F178" s="41">
        <v>153</v>
      </c>
      <c r="G178" s="41">
        <v>60.6</v>
      </c>
      <c r="H178" s="74">
        <f t="shared" si="8"/>
        <v>39.6078431372549</v>
      </c>
    </row>
    <row r="179" spans="1:8" s="16" customFormat="1" ht="19.5" customHeight="1">
      <c r="A179" s="15"/>
      <c r="B179" s="43"/>
      <c r="C179" s="42"/>
      <c r="D179" s="42"/>
      <c r="E179" s="42"/>
      <c r="F179" s="41"/>
      <c r="G179" s="41"/>
      <c r="H179" s="74"/>
    </row>
    <row r="180" spans="1:8" s="16" customFormat="1" ht="59.25" customHeight="1">
      <c r="A180" s="15"/>
      <c r="B180" s="44" t="s">
        <v>101</v>
      </c>
      <c r="C180" s="42" t="s">
        <v>8</v>
      </c>
      <c r="D180" s="42" t="s">
        <v>146</v>
      </c>
      <c r="E180" s="42"/>
      <c r="F180" s="41">
        <f>F181</f>
        <v>5690.9</v>
      </c>
      <c r="G180" s="41">
        <f>G181</f>
        <v>2957.5</v>
      </c>
      <c r="H180" s="74">
        <f t="shared" si="8"/>
        <v>51.96893285772022</v>
      </c>
    </row>
    <row r="181" spans="1:8" s="12" customFormat="1" ht="24.75" customHeight="1">
      <c r="A181" s="13"/>
      <c r="B181" s="44" t="s">
        <v>70</v>
      </c>
      <c r="C181" s="42" t="s">
        <v>8</v>
      </c>
      <c r="D181" s="42" t="s">
        <v>146</v>
      </c>
      <c r="E181" s="42" t="s">
        <v>69</v>
      </c>
      <c r="F181" s="41">
        <f>F182</f>
        <v>5690.9</v>
      </c>
      <c r="G181" s="41">
        <f>G182</f>
        <v>2957.5</v>
      </c>
      <c r="H181" s="74">
        <f t="shared" si="8"/>
        <v>51.96893285772022</v>
      </c>
    </row>
    <row r="182" spans="1:8" s="12" customFormat="1" ht="24.75" customHeight="1">
      <c r="A182" s="13"/>
      <c r="B182" s="44" t="s">
        <v>96</v>
      </c>
      <c r="C182" s="42" t="s">
        <v>8</v>
      </c>
      <c r="D182" s="42" t="s">
        <v>146</v>
      </c>
      <c r="E182" s="42" t="s">
        <v>95</v>
      </c>
      <c r="F182" s="41">
        <v>5690.9</v>
      </c>
      <c r="G182" s="41">
        <v>2957.5</v>
      </c>
      <c r="H182" s="74">
        <f t="shared" si="8"/>
        <v>51.96893285772022</v>
      </c>
    </row>
    <row r="183" spans="1:8" s="12" customFormat="1" ht="58.5" customHeight="1">
      <c r="A183" s="13"/>
      <c r="B183" s="44" t="s">
        <v>98</v>
      </c>
      <c r="C183" s="36">
        <v>1004</v>
      </c>
      <c r="D183" s="42" t="s">
        <v>147</v>
      </c>
      <c r="E183" s="42" t="s">
        <v>69</v>
      </c>
      <c r="F183" s="41">
        <f>F184</f>
        <v>1157.4</v>
      </c>
      <c r="G183" s="41">
        <f>G184</f>
        <v>592.1</v>
      </c>
      <c r="H183" s="74">
        <f t="shared" si="8"/>
        <v>51.15776740971142</v>
      </c>
    </row>
    <row r="184" spans="1:8" s="12" customFormat="1" ht="24.75" customHeight="1">
      <c r="A184" s="13"/>
      <c r="B184" s="44" t="s">
        <v>70</v>
      </c>
      <c r="C184" s="42" t="s">
        <v>8</v>
      </c>
      <c r="D184" s="42" t="s">
        <v>147</v>
      </c>
      <c r="E184" s="42" t="s">
        <v>69</v>
      </c>
      <c r="F184" s="41">
        <v>1157.4</v>
      </c>
      <c r="G184" s="41">
        <f>G185</f>
        <v>592.1</v>
      </c>
      <c r="H184" s="74">
        <f t="shared" si="8"/>
        <v>51.15776740971142</v>
      </c>
    </row>
    <row r="185" spans="1:8" s="12" customFormat="1" ht="33.75" customHeight="1">
      <c r="A185" s="13"/>
      <c r="B185" s="44" t="s">
        <v>154</v>
      </c>
      <c r="C185" s="42" t="s">
        <v>8</v>
      </c>
      <c r="D185" s="42" t="s">
        <v>147</v>
      </c>
      <c r="E185" s="42" t="s">
        <v>155</v>
      </c>
      <c r="F185" s="41">
        <v>1157.4</v>
      </c>
      <c r="G185" s="41">
        <v>592.1</v>
      </c>
      <c r="H185" s="74">
        <f t="shared" si="8"/>
        <v>51.15776740971142</v>
      </c>
    </row>
    <row r="186" spans="1:8" s="12" customFormat="1" ht="15" customHeight="1">
      <c r="A186" s="13"/>
      <c r="B186" s="44"/>
      <c r="C186" s="42"/>
      <c r="D186" s="42"/>
      <c r="E186" s="42"/>
      <c r="F186" s="41"/>
      <c r="G186" s="41"/>
      <c r="H186" s="74"/>
    </row>
    <row r="187" spans="1:8" s="12" customFormat="1" ht="23.25" customHeight="1">
      <c r="A187" s="13"/>
      <c r="B187" s="70" t="s">
        <v>82</v>
      </c>
      <c r="C187" s="51" t="s">
        <v>24</v>
      </c>
      <c r="D187" s="51"/>
      <c r="E187" s="51"/>
      <c r="F187" s="71">
        <f aca="true" t="shared" si="11" ref="F187:G190">F188</f>
        <v>100</v>
      </c>
      <c r="G187" s="71">
        <f t="shared" si="11"/>
        <v>0</v>
      </c>
      <c r="H187" s="74">
        <f t="shared" si="8"/>
        <v>0</v>
      </c>
    </row>
    <row r="188" spans="1:8" s="12" customFormat="1" ht="15.75" customHeight="1">
      <c r="A188" s="13"/>
      <c r="B188" s="70" t="s">
        <v>40</v>
      </c>
      <c r="C188" s="51" t="s">
        <v>39</v>
      </c>
      <c r="D188" s="51"/>
      <c r="E188" s="51"/>
      <c r="F188" s="72">
        <f t="shared" si="11"/>
        <v>100</v>
      </c>
      <c r="G188" s="72">
        <f t="shared" si="11"/>
        <v>0</v>
      </c>
      <c r="H188" s="74">
        <f t="shared" si="8"/>
        <v>0</v>
      </c>
    </row>
    <row r="189" spans="1:8" s="12" customFormat="1" ht="44.25" customHeight="1">
      <c r="A189" s="13"/>
      <c r="B189" s="73" t="s">
        <v>38</v>
      </c>
      <c r="C189" s="51" t="s">
        <v>39</v>
      </c>
      <c r="D189" s="51" t="s">
        <v>148</v>
      </c>
      <c r="E189" s="51"/>
      <c r="F189" s="52">
        <f t="shared" si="11"/>
        <v>100</v>
      </c>
      <c r="G189" s="52">
        <f t="shared" si="11"/>
        <v>0</v>
      </c>
      <c r="H189" s="74">
        <f t="shared" si="8"/>
        <v>0</v>
      </c>
    </row>
    <row r="190" spans="1:8" s="12" customFormat="1" ht="27" customHeight="1">
      <c r="A190" s="13"/>
      <c r="B190" s="43" t="s">
        <v>73</v>
      </c>
      <c r="C190" s="51" t="s">
        <v>39</v>
      </c>
      <c r="D190" s="51" t="s">
        <v>148</v>
      </c>
      <c r="E190" s="51" t="s">
        <v>71</v>
      </c>
      <c r="F190" s="52">
        <f t="shared" si="11"/>
        <v>100</v>
      </c>
      <c r="G190" s="52">
        <f t="shared" si="11"/>
        <v>0</v>
      </c>
      <c r="H190" s="74">
        <f t="shared" si="8"/>
        <v>0</v>
      </c>
    </row>
    <row r="191" spans="1:8" s="12" customFormat="1" ht="40.5" customHeight="1">
      <c r="A191" s="13"/>
      <c r="B191" s="43" t="s">
        <v>91</v>
      </c>
      <c r="C191" s="51" t="s">
        <v>39</v>
      </c>
      <c r="D191" s="51" t="s">
        <v>148</v>
      </c>
      <c r="E191" s="51" t="s">
        <v>89</v>
      </c>
      <c r="F191" s="52">
        <v>100</v>
      </c>
      <c r="G191" s="52">
        <v>0</v>
      </c>
      <c r="H191" s="74">
        <f t="shared" si="8"/>
        <v>0</v>
      </c>
    </row>
    <row r="192" spans="1:8" s="12" customFormat="1" ht="22.5" customHeight="1">
      <c r="A192" s="13"/>
      <c r="B192" s="44"/>
      <c r="C192" s="42"/>
      <c r="D192" s="42"/>
      <c r="E192" s="42"/>
      <c r="F192" s="41"/>
      <c r="G192" s="41"/>
      <c r="H192" s="74"/>
    </row>
    <row r="193" spans="1:8" s="12" customFormat="1" ht="14.25" customHeight="1">
      <c r="A193" s="13"/>
      <c r="B193" s="59" t="s">
        <v>83</v>
      </c>
      <c r="C193" s="39">
        <v>1200</v>
      </c>
      <c r="D193" s="58"/>
      <c r="E193" s="58"/>
      <c r="F193" s="40">
        <f aca="true" t="shared" si="12" ref="F193:G196">F194</f>
        <v>768</v>
      </c>
      <c r="G193" s="40">
        <f t="shared" si="12"/>
        <v>373.6</v>
      </c>
      <c r="H193" s="74">
        <f t="shared" si="8"/>
        <v>48.645833333333336</v>
      </c>
    </row>
    <row r="194" spans="1:8" s="12" customFormat="1" ht="25.5" customHeight="1">
      <c r="A194" s="13"/>
      <c r="B194" s="64" t="s">
        <v>43</v>
      </c>
      <c r="C194" s="42" t="s">
        <v>22</v>
      </c>
      <c r="D194" s="58"/>
      <c r="E194" s="58"/>
      <c r="F194" s="40">
        <f t="shared" si="12"/>
        <v>768</v>
      </c>
      <c r="G194" s="40">
        <f t="shared" si="12"/>
        <v>373.6</v>
      </c>
      <c r="H194" s="74">
        <f t="shared" si="8"/>
        <v>48.645833333333336</v>
      </c>
    </row>
    <row r="195" spans="1:8" s="12" customFormat="1" ht="39" customHeight="1">
      <c r="A195" s="13"/>
      <c r="B195" s="38" t="s">
        <v>37</v>
      </c>
      <c r="C195" s="42" t="s">
        <v>22</v>
      </c>
      <c r="D195" s="42" t="s">
        <v>149</v>
      </c>
      <c r="E195" s="42"/>
      <c r="F195" s="40">
        <f t="shared" si="12"/>
        <v>768</v>
      </c>
      <c r="G195" s="40">
        <f t="shared" si="12"/>
        <v>373.6</v>
      </c>
      <c r="H195" s="74">
        <f t="shared" si="8"/>
        <v>48.645833333333336</v>
      </c>
    </row>
    <row r="196" spans="1:8" s="12" customFormat="1" ht="28.5" customHeight="1">
      <c r="A196" s="13"/>
      <c r="B196" s="43" t="s">
        <v>73</v>
      </c>
      <c r="C196" s="42" t="s">
        <v>22</v>
      </c>
      <c r="D196" s="42" t="s">
        <v>149</v>
      </c>
      <c r="E196" s="42" t="s">
        <v>71</v>
      </c>
      <c r="F196" s="41">
        <f t="shared" si="12"/>
        <v>768</v>
      </c>
      <c r="G196" s="41">
        <f t="shared" si="12"/>
        <v>373.6</v>
      </c>
      <c r="H196" s="74">
        <f t="shared" si="8"/>
        <v>48.645833333333336</v>
      </c>
    </row>
    <row r="197" spans="1:8" s="12" customFormat="1" ht="37.5" customHeight="1">
      <c r="A197" s="13"/>
      <c r="B197" s="43" t="s">
        <v>91</v>
      </c>
      <c r="C197" s="42" t="s">
        <v>22</v>
      </c>
      <c r="D197" s="42" t="s">
        <v>149</v>
      </c>
      <c r="E197" s="42" t="s">
        <v>89</v>
      </c>
      <c r="F197" s="41">
        <v>768</v>
      </c>
      <c r="G197" s="41">
        <v>373.6</v>
      </c>
      <c r="H197" s="74">
        <f t="shared" si="8"/>
        <v>48.645833333333336</v>
      </c>
    </row>
    <row r="198" spans="1:8" s="12" customFormat="1" ht="15" customHeight="1">
      <c r="A198" s="13"/>
      <c r="B198" s="43"/>
      <c r="C198" s="42"/>
      <c r="D198" s="42"/>
      <c r="E198" s="42"/>
      <c r="F198" s="41"/>
      <c r="G198" s="41"/>
      <c r="H198" s="74"/>
    </row>
    <row r="199" spans="1:8" s="10" customFormat="1" ht="12.75">
      <c r="A199" s="5"/>
      <c r="B199" s="53" t="s">
        <v>3</v>
      </c>
      <c r="C199" s="39"/>
      <c r="D199" s="39"/>
      <c r="E199" s="54"/>
      <c r="F199" s="40">
        <f>F11+F83+F89+F100+F133+F157+F167+F187+F193</f>
        <v>91750.00000000001</v>
      </c>
      <c r="G199" s="40">
        <f>G11+G83+G89+G100+G133+G157+G167+G187+G193</f>
        <v>31842.799999999996</v>
      </c>
      <c r="H199" s="74">
        <f t="shared" si="8"/>
        <v>34.70604904632152</v>
      </c>
    </row>
    <row r="200" spans="1:8" s="10" customFormat="1" ht="21.75" customHeight="1">
      <c r="A200" s="5"/>
      <c r="B200" s="82"/>
      <c r="C200" s="82"/>
      <c r="D200" s="82"/>
      <c r="E200" s="82"/>
      <c r="F200" s="82"/>
      <c r="G200" s="24"/>
      <c r="H200" s="24"/>
    </row>
    <row r="201" spans="1:8" s="10" customFormat="1" ht="24.75" customHeight="1">
      <c r="A201" s="5"/>
      <c r="B201" s="78" t="s">
        <v>169</v>
      </c>
      <c r="C201" s="78"/>
      <c r="D201" s="78"/>
      <c r="E201" s="78"/>
      <c r="F201" s="78"/>
      <c r="G201" s="63"/>
      <c r="H201" s="24"/>
    </row>
    <row r="202" spans="1:8" s="10" customFormat="1" ht="18.75" customHeight="1">
      <c r="A202" s="5"/>
      <c r="B202" s="79" t="s">
        <v>170</v>
      </c>
      <c r="C202" s="79"/>
      <c r="D202" s="79"/>
      <c r="E202" s="79"/>
      <c r="F202" s="79"/>
      <c r="G202" s="63" t="s">
        <v>167</v>
      </c>
      <c r="H202" s="24"/>
    </row>
    <row r="203" spans="1:8" s="10" customFormat="1" ht="18" customHeight="1">
      <c r="A203"/>
      <c r="C203" s="22"/>
      <c r="F203" s="27"/>
      <c r="G203" s="24"/>
      <c r="H203" s="25"/>
    </row>
    <row r="204" spans="1:8" s="10" customFormat="1" ht="16.5" customHeight="1">
      <c r="A204"/>
      <c r="C204" s="22"/>
      <c r="F204" s="23"/>
      <c r="G204" s="24"/>
      <c r="H204" s="24"/>
    </row>
    <row r="205" spans="1:8" s="10" customFormat="1" ht="22.5" customHeight="1">
      <c r="A205"/>
      <c r="C205" s="22"/>
      <c r="F205" s="23"/>
      <c r="G205" s="26"/>
      <c r="H205" s="26"/>
    </row>
    <row r="206" spans="1:8" s="10" customFormat="1" ht="17.25" customHeight="1">
      <c r="A206"/>
      <c r="B206" s="29"/>
      <c r="C206" s="30"/>
      <c r="D206" s="31"/>
      <c r="E206" s="31"/>
      <c r="F206" s="32"/>
      <c r="G206" s="24"/>
      <c r="H206" s="24"/>
    </row>
    <row r="207" spans="1:8" s="10" customFormat="1" ht="70.5" customHeight="1">
      <c r="A207"/>
      <c r="B207" s="29"/>
      <c r="C207" s="30"/>
      <c r="D207" s="31"/>
      <c r="E207" s="31"/>
      <c r="F207" s="32"/>
      <c r="G207" s="25"/>
      <c r="H207" s="24"/>
    </row>
    <row r="208" spans="1:8" s="10" customFormat="1" ht="17.25" customHeight="1">
      <c r="A208"/>
      <c r="B208" s="29"/>
      <c r="C208" s="30"/>
      <c r="D208" s="31"/>
      <c r="E208" s="31"/>
      <c r="F208" s="33"/>
      <c r="G208" s="24"/>
      <c r="H208" s="24"/>
    </row>
    <row r="209" spans="1:8" s="10" customFormat="1" ht="48" customHeight="1">
      <c r="A209"/>
      <c r="B209" s="28"/>
      <c r="C209" s="30"/>
      <c r="D209" s="31"/>
      <c r="E209" s="31"/>
      <c r="F209" s="32"/>
      <c r="G209" s="24"/>
      <c r="H209" s="24"/>
    </row>
    <row r="210" spans="1:8" s="10" customFormat="1" ht="12.75">
      <c r="A210"/>
      <c r="B210" s="28"/>
      <c r="C210" s="22"/>
      <c r="F210" s="14"/>
      <c r="G210" s="24"/>
      <c r="H210" s="24"/>
    </row>
    <row r="211" spans="1:8" s="10" customFormat="1" ht="12.75">
      <c r="A211"/>
      <c r="B211" s="28"/>
      <c r="C211" s="22"/>
      <c r="G211" s="24"/>
      <c r="H211" s="24"/>
    </row>
    <row r="212" spans="2:33" ht="36" customHeight="1">
      <c r="B212" s="10"/>
      <c r="C212" s="22"/>
      <c r="D212" s="10"/>
      <c r="E212" s="10"/>
      <c r="F212" s="14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</row>
    <row r="213" spans="9:33" ht="12.75"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</row>
    <row r="214" spans="6:33" ht="12.75">
      <c r="F214" s="32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</row>
    <row r="215" spans="9:33" ht="12.75"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</row>
    <row r="216" spans="9:33" ht="12.75"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</row>
    <row r="217" spans="9:33" ht="12.75"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</row>
    <row r="218" spans="9:33" ht="12.75"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</row>
    <row r="219" spans="9:33" ht="12.75"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</row>
    <row r="220" spans="9:33" ht="12.75"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</row>
    <row r="221" spans="9:33" ht="12.75"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</row>
    <row r="222" spans="9:33" ht="12.75"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</row>
    <row r="223" spans="9:33" ht="12.75"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</row>
    <row r="224" spans="9:33" ht="12.75"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</row>
    <row r="225" spans="9:33" ht="12.75"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</row>
    <row r="226" spans="9:33" ht="12.75"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</row>
    <row r="227" spans="9:33" ht="12.75"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</row>
    <row r="228" spans="9:33" ht="12.75"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</row>
    <row r="229" spans="9:33" ht="12.75"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</row>
    <row r="230" spans="9:33" ht="12.75"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</row>
    <row r="231" spans="9:33" ht="12.75"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</row>
    <row r="232" spans="9:33" ht="12.75"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</row>
    <row r="233" spans="9:33" ht="12.75"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</row>
    <row r="234" spans="9:33" ht="12.75"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</row>
    <row r="235" spans="9:33" ht="12.75"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</row>
    <row r="236" spans="9:33" ht="12.75"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</row>
    <row r="237" spans="9:33" ht="12.75"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</row>
    <row r="238" spans="9:33" ht="12.75"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</row>
    <row r="239" spans="9:33" ht="12.75"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</row>
    <row r="240" spans="9:33" ht="12.75"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</row>
    <row r="241" spans="9:33" ht="12.75"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</row>
    <row r="242" spans="9:33" ht="12.75"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</row>
    <row r="243" spans="9:33" ht="12.75"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</row>
    <row r="244" spans="9:33" ht="12.75"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</row>
    <row r="245" spans="9:33" ht="12.75"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</row>
    <row r="246" spans="9:33" ht="12.75"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</row>
    <row r="247" spans="9:33" ht="12.75"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</row>
    <row r="248" spans="9:33" ht="12.75"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</row>
    <row r="249" spans="9:33" ht="12.75"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</row>
    <row r="250" spans="9:33" ht="12.75"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</row>
    <row r="251" spans="9:33" ht="12.75"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</row>
    <row r="252" spans="9:33" ht="12.75"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</row>
    <row r="253" spans="9:33" ht="12.75"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</row>
    <row r="254" spans="9:33" ht="12.75"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</row>
    <row r="255" spans="9:33" ht="12.75"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</row>
    <row r="256" spans="9:33" ht="12.75"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</row>
    <row r="257" spans="9:33" ht="12.75"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</row>
    <row r="258" spans="9:33" ht="12.75"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</row>
    <row r="259" spans="9:33" ht="12.75"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</row>
    <row r="260" spans="9:33" ht="12.75"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</row>
    <row r="261" spans="9:33" ht="12.75"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</row>
    <row r="262" spans="9:33" ht="12.75"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</row>
    <row r="263" spans="9:33" ht="12.75"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</row>
    <row r="264" spans="9:33" ht="12.75"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</row>
    <row r="265" spans="9:33" ht="12.75"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</row>
    <row r="266" spans="9:33" ht="12.75"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</row>
    <row r="267" spans="9:33" ht="12.75"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</row>
    <row r="268" spans="9:33" ht="12.75"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</row>
    <row r="269" spans="9:33" ht="12.75"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</row>
    <row r="270" spans="9:33" ht="12.75"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</row>
    <row r="271" spans="9:33" ht="12.75"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</row>
    <row r="272" spans="9:33" ht="12.75"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</row>
    <row r="273" spans="9:33" ht="12.75"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</row>
    <row r="274" spans="9:33" ht="12.75"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</row>
    <row r="275" spans="9:33" ht="12.75"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</row>
    <row r="276" spans="9:33" ht="12.75"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</row>
    <row r="277" spans="9:33" ht="12.75"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</row>
    <row r="278" spans="9:33" ht="12.75"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</row>
    <row r="279" spans="9:33" ht="12.75"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</row>
    <row r="280" spans="9:33" ht="12.75"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</row>
    <row r="281" spans="9:33" ht="12.75"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</row>
    <row r="282" spans="9:33" ht="12.75"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</row>
    <row r="283" spans="9:33" ht="12.75"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</row>
    <row r="284" spans="9:33" ht="12.75"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</row>
    <row r="285" spans="9:33" ht="12.75"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</row>
    <row r="286" spans="9:33" ht="12.75"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</row>
    <row r="287" spans="9:33" ht="12.75"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</row>
    <row r="288" spans="9:33" ht="12.75"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</row>
    <row r="289" spans="9:33" ht="12.75"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</row>
    <row r="290" spans="9:33" ht="12.75"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</row>
    <row r="291" spans="9:33" ht="12.75"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</row>
    <row r="292" spans="9:33" ht="12.75"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</row>
    <row r="293" spans="9:33" ht="12.75"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</row>
    <row r="294" spans="9:33" ht="12.75"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</row>
    <row r="295" spans="9:33" ht="12.75"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</row>
    <row r="296" spans="9:33" ht="12.75"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</row>
    <row r="297" spans="9:33" ht="12.75"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</row>
    <row r="298" spans="9:33" ht="12.75"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</row>
    <row r="299" spans="9:33" ht="12.75"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</row>
    <row r="300" spans="9:33" ht="12.75"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</row>
    <row r="301" spans="9:33" ht="12.75"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</row>
    <row r="302" spans="9:33" ht="12.75"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</row>
    <row r="303" spans="9:33" ht="12.75"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</row>
    <row r="304" spans="9:33" ht="12.75"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</row>
    <row r="305" spans="9:33" ht="12.75"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</row>
    <row r="306" spans="9:33" ht="12.75"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</row>
    <row r="307" spans="9:33" ht="12.75"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</row>
    <row r="308" spans="9:33" ht="12.75"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</row>
    <row r="309" spans="9:33" ht="12.75"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</row>
  </sheetData>
  <sheetProtection/>
  <mergeCells count="14">
    <mergeCell ref="B201:F201"/>
    <mergeCell ref="B202:F202"/>
    <mergeCell ref="B8:B9"/>
    <mergeCell ref="C8:C9"/>
    <mergeCell ref="D8:D9"/>
    <mergeCell ref="E8:E9"/>
    <mergeCell ref="F8:F9"/>
    <mergeCell ref="B200:F200"/>
    <mergeCell ref="G1:H1"/>
    <mergeCell ref="D2:H2"/>
    <mergeCell ref="B3:H3"/>
    <mergeCell ref="B4:H4"/>
    <mergeCell ref="B5:H5"/>
    <mergeCell ref="B6:H6"/>
  </mergeCells>
  <printOptions horizontalCentered="1"/>
  <pageMargins left="0.5905511811023623" right="0.31496062992125984" top="0.3937007874015748" bottom="0.3937007874015748" header="0" footer="0"/>
  <pageSetup fitToHeight="100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</cp:lastModifiedBy>
  <cp:lastPrinted>2015-09-07T06:45:55Z</cp:lastPrinted>
  <dcterms:created xsi:type="dcterms:W3CDTF">1999-02-26T11:37:46Z</dcterms:created>
  <dcterms:modified xsi:type="dcterms:W3CDTF">2015-09-08T08:27:08Z</dcterms:modified>
  <cp:category/>
  <cp:version/>
  <cp:contentType/>
  <cp:contentStatus/>
</cp:coreProperties>
</file>